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1"/>
  </bookViews>
  <sheets>
    <sheet name="янв22" sheetId="1" state="visible" r:id="rId2"/>
    <sheet name="фев22" sheetId="2" state="visible" r:id="rId3"/>
    <sheet name="мар22" sheetId="3" state="visible" r:id="rId4"/>
    <sheet name="апр22" sheetId="4" state="visible" r:id="rId5"/>
    <sheet name="май22" sheetId="5" state="visible" r:id="rId6"/>
    <sheet name="июнь22 " sheetId="6" state="visible" r:id="rId7"/>
    <sheet name="авг22" sheetId="7" state="visible" r:id="rId8"/>
    <sheet name="сент22" sheetId="8" state="visible" r:id="rId9"/>
    <sheet name="окт22" sheetId="9" state="visible" r:id="rId10"/>
    <sheet name="нояб22_" sheetId="10" state="visible" r:id="rId11"/>
    <sheet name="дек22" sheetId="11" state="visible" r:id="rId12"/>
    <sheet name="янв23" sheetId="12" state="visible" r:id="rId13"/>
  </sheets>
  <definedNames>
    <definedName function="false" hidden="false" name="__xlfn_IFERROR" vbProcedure="false">#N/A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<sst xmlns="http://schemas.openxmlformats.org/spreadsheetml/2006/main" count="1224" uniqueCount="106">
  <si>
    <t xml:space="preserve">Расчет дефицита в соответствии с решениями  Новонадеждинского  сельского поселения на 01.02.2022 г.</t>
  </si>
  <si>
    <t xml:space="preserve">(руб.)</t>
  </si>
  <si>
    <t xml:space="preserve">№ п/п</t>
  </si>
  <si>
    <t xml:space="preserve">Наименование</t>
  </si>
  <si>
    <t xml:space="preserve">Первоначальный план, утвержденный Решением Думы № 9/1 от 28.12.2020</t>
  </si>
  <si>
    <t xml:space="preserve">Решение "О внесении изменений в Решение "О бюджете на 2021 год" по итогам I квартала " № от г</t>
  </si>
  <si>
    <t xml:space="preserve">Решение "О внесении изменений в Решение "О бюджете на 2021 год" №4/2 от 12.05.21г.</t>
  </si>
  <si>
    <t xml:space="preserve">Решение "О внесении изменений в Решение "О бюджете на 2021 год"№8/3 от 29.09.2021г</t>
  </si>
  <si>
    <t xml:space="preserve">Решение "О внесении изменений в Решение "О бюджете на 2020 год"№</t>
  </si>
  <si>
    <t xml:space="preserve">Решение "О внесении изменений в Решение "О бюджете на 2019 год"№ от </t>
  </si>
  <si>
    <t xml:space="preserve">Решение "О внесении изменений в Решение "О бюджете на 2019 год"№ от ..</t>
  </si>
  <si>
    <t xml:space="preserve">Решение "О внесении изменений в Решение "О бюджете на 2021 год"№10-2 от 20.12.2021г.</t>
  </si>
  <si>
    <t xml:space="preserve">Решение "О внесении изменений в Решение "О бюджете на 2021 год" по итогам года</t>
  </si>
  <si>
    <t xml:space="preserve">Сумма принятых поправок</t>
  </si>
  <si>
    <t xml:space="preserve">Уточненный план с поправками</t>
  </si>
  <si>
    <t xml:space="preserve">                     БЮДЖЕТНАЯ ДЕЯТЕЛЬНОСТЬ</t>
  </si>
  <si>
    <t xml:space="preserve">1.</t>
  </si>
  <si>
    <t xml:space="preserve">Сумма доходов по Решению (ВСЕГО)</t>
  </si>
  <si>
    <t xml:space="preserve">в том числе:</t>
  </si>
  <si>
    <t xml:space="preserve">1.1.</t>
  </si>
  <si>
    <t xml:space="preserve">налоговые и неналоговые доходы</t>
  </si>
  <si>
    <t xml:space="preserve">налоговые доходы всего</t>
  </si>
  <si>
    <t xml:space="preserve">неналоговые доходы всего</t>
  </si>
  <si>
    <t xml:space="preserve">1.2.</t>
  </si>
  <si>
    <t xml:space="preserve">безвозмездные поступления</t>
  </si>
  <si>
    <t xml:space="preserve">дотации</t>
  </si>
  <si>
    <t xml:space="preserve">субсидии</t>
  </si>
  <si>
    <t xml:space="preserve">субвенции</t>
  </si>
  <si>
    <t xml:space="preserve">иные межбюджетные трансферты</t>
  </si>
  <si>
    <t xml:space="preserve">Сумма расходов по Решению</t>
  </si>
  <si>
    <t xml:space="preserve">2.1.</t>
  </si>
  <si>
    <t xml:space="preserve">Остатки на 01.01.2022 г. по бюджетной деятельности</t>
  </si>
  <si>
    <t xml:space="preserve">2.2.</t>
  </si>
  <si>
    <t xml:space="preserve">Остаток, направленный по Решению</t>
  </si>
  <si>
    <t xml:space="preserve">2.3.</t>
  </si>
  <si>
    <t xml:space="preserve">Сумма расходов всего (по бюджетной росписи)</t>
  </si>
  <si>
    <t xml:space="preserve">3.</t>
  </si>
  <si>
    <r>
      <rPr>
        <sz val="9"/>
        <rFont val="Times New Roman"/>
        <family val="1"/>
        <charset val="204"/>
      </rPr>
      <t xml:space="preserve">Объем дефицита бюджета, утвержденный решением о бюджете (в %) (</t>
    </r>
    <r>
      <rPr>
        <b val="true"/>
        <sz val="9"/>
        <rFont val="Times New Roman"/>
        <family val="1"/>
        <charset val="204"/>
      </rPr>
      <t xml:space="preserve">п.3.3/п.1.1.*100)</t>
    </r>
  </si>
  <si>
    <t xml:space="preserve">3.1.</t>
  </si>
  <si>
    <t xml:space="preserve">Объем дефицита бюджета, планово - нормативный(в %)</t>
  </si>
  <si>
    <t xml:space="preserve">3.2.</t>
  </si>
  <si>
    <t xml:space="preserve">Дефицит (-)/профицит (+) планово-нормативный, ст.92.1 БК РФ в руб.)</t>
  </si>
  <si>
    <t xml:space="preserve">3.3.</t>
  </si>
  <si>
    <t xml:space="preserve">Дефицит (-)/профицит (+) (факт) п.1-п.2.3. (по бюджетной росписи)</t>
  </si>
  <si>
    <t xml:space="preserve">3.4.</t>
  </si>
  <si>
    <t xml:space="preserve">Отклонение (не использованна сумма (-) / превышение суммы дефицита(+) )</t>
  </si>
  <si>
    <t xml:space="preserve">Источники внутреннего финансирования дефицита бюджета</t>
  </si>
  <si>
    <t xml:space="preserve">Разница между полученными и погашенными кредитами</t>
  </si>
  <si>
    <t xml:space="preserve">Изменение остатков средств на счетах по учету средств</t>
  </si>
  <si>
    <t xml:space="preserve">Иные источники внутреннего финансирования дефицита бюджета</t>
  </si>
  <si>
    <t xml:space="preserve">поступления от продажи акций</t>
  </si>
  <si>
    <t xml:space="preserve">разница между средствами, полученными от возврата предоставленных кредитов</t>
  </si>
  <si>
    <t xml:space="preserve">5.</t>
  </si>
  <si>
    <t xml:space="preserve">Предельный объем муниципального долга, расчетный</t>
  </si>
  <si>
    <t xml:space="preserve">5.1.</t>
  </si>
  <si>
    <t xml:space="preserve">Предельный объем муниципального долга, по Решению</t>
  </si>
  <si>
    <t xml:space="preserve">Верхний предел муниципального долга (по Решению)</t>
  </si>
  <si>
    <t xml:space="preserve">6.1.</t>
  </si>
  <si>
    <t xml:space="preserve">Верхний предел муниципального долга (расчетный)</t>
  </si>
  <si>
    <t xml:space="preserve">6.1.1.</t>
  </si>
  <si>
    <t xml:space="preserve">Размер  муниципального долга (МД)на 01.01.2017, (+)</t>
  </si>
  <si>
    <t xml:space="preserve">6.1.2.</t>
  </si>
  <si>
    <t xml:space="preserve">Привлечение заимствований ,запланир-х на текущий год, (+)</t>
  </si>
  <si>
    <t xml:space="preserve">6.1.3.</t>
  </si>
  <si>
    <t xml:space="preserve">Предоставление муниципальных гарантий, (+)</t>
  </si>
  <si>
    <t xml:space="preserve">6.1.4.</t>
  </si>
  <si>
    <t xml:space="preserve">Погашение заимствований,запланированных на текущий год, (-)</t>
  </si>
  <si>
    <t xml:space="preserve">6.1.5.</t>
  </si>
  <si>
    <t xml:space="preserve">Погашение(исполнение )муниципальных гарантий, (-)</t>
  </si>
  <si>
    <t xml:space="preserve">6.1.6.</t>
  </si>
  <si>
    <t xml:space="preserve">Погашение (списание ) долговых обязательств, (-)</t>
  </si>
  <si>
    <t xml:space="preserve">Предельный объем расходов на обслужив. муниц.долга (расчетный)</t>
  </si>
  <si>
    <t xml:space="preserve">7.1.</t>
  </si>
  <si>
    <t xml:space="preserve">Объем расходов бюджета поселения</t>
  </si>
  <si>
    <t xml:space="preserve">7.2.</t>
  </si>
  <si>
    <t xml:space="preserve">Объем расходов ,осуществляемые за счет субвенций</t>
  </si>
  <si>
    <t xml:space="preserve">7.3.</t>
  </si>
  <si>
    <t xml:space="preserve">Объем расходов , для расчета (п.6.1 -п.6.2) </t>
  </si>
  <si>
    <t xml:space="preserve">7.4.</t>
  </si>
  <si>
    <t xml:space="preserve">Предельный объем расходов (не д.б.св 15% от Объема расх.-Объем.расх.за счет субвенц.др.бюдж. )</t>
  </si>
  <si>
    <t xml:space="preserve">7.5.</t>
  </si>
  <si>
    <t xml:space="preserve">Предельный объем расходов на обслужив. муниц.долга (по Решению)</t>
  </si>
  <si>
    <t xml:space="preserve">                     ВНЕБЮДЖЕТНАЯ ДЕЯТЕЛЬНОСТЬ</t>
  </si>
  <si>
    <t xml:space="preserve">Остатки на 01.01.2017 г. по внебюджетной деятельности</t>
  </si>
  <si>
    <t xml:space="preserve">Сумма доходов</t>
  </si>
  <si>
    <t xml:space="preserve">Сумма расходов</t>
  </si>
  <si>
    <t xml:space="preserve">Отклонение</t>
  </si>
  <si>
    <t xml:space="preserve">Врип Главы администрации  Новонадеждинского сельского  поселения                                                О.В.Нагорная                   </t>
  </si>
  <si>
    <t xml:space="preserve">Расчет дефицита в соответствии с решениями  Новонадеждинского  сельского поселения на 01.03.2022 г.</t>
  </si>
  <si>
    <t xml:space="preserve">Расчет дефицита в соответствии с решениями  Новонадеждинского  сельского поселения на 01.04.2022 г.</t>
  </si>
  <si>
    <t xml:space="preserve">Расчет дефицита в соответствии с решениями  Новонадеждинского  сельского поселения на 01.05.2022 г.</t>
  </si>
  <si>
    <t xml:space="preserve">Расчет дефицита в соответствии с решениями  Новонадеждинского  сельского поселения на 01.06.2022 г.</t>
  </si>
  <si>
    <t xml:space="preserve">Решение "О внесении изменений в Решение "О бюджете на 2022 год" по итогам I квартала " № от г</t>
  </si>
  <si>
    <t xml:space="preserve">Решение "О внесении изменений в Решение "О бюджете на 2022 год" № от 05.22г.</t>
  </si>
  <si>
    <t xml:space="preserve"> Глава Новонадеждинского сельского  поселения                                                О.В.Нагорная                   </t>
  </si>
  <si>
    <t xml:space="preserve">Расчет дефицита в соответствии с решениями  Новонадеждинского  сельского поселения на 01.07.2022 г.</t>
  </si>
  <si>
    <t xml:space="preserve">Решение "О внесении изменений в Решение "О бюджете на 2022 год" №4/3 от 26.05.22г.</t>
  </si>
  <si>
    <t xml:space="preserve">Расчет дефицита в соответствии с решениями  Новонадеждинского  сельского поселения на 01.08.2022 г.</t>
  </si>
  <si>
    <t xml:space="preserve">Решение "О внесении изменений в Решение "О бюджете на 2022 год"№6/2 от 28.07.2022г</t>
  </si>
  <si>
    <t xml:space="preserve">Расчет дефицита в соответствии с решениями  Новонадеждинского  сельского поселения на 01.09.2022 г.</t>
  </si>
  <si>
    <t xml:space="preserve">Расчет дефицита в соответствии с решениями  Новонадеждинского  сельского поселения на 01.10.2022 г.</t>
  </si>
  <si>
    <t xml:space="preserve">Решение "О внесении изменений в Решение "О бюджете на 2022 год"№7/3 от 14.09.2022г.</t>
  </si>
  <si>
    <t xml:space="preserve">Расчет дефицита в соответствии с решениями  Новонадеждинского  сельского поселения на 01.11.2022 г.</t>
  </si>
  <si>
    <t xml:space="preserve">Расчет дефицита в соответствии с решениями  Новонадеждинского  сельского поселения на 01.12.2022 г.</t>
  </si>
  <si>
    <t xml:space="preserve">Расчет дефицита в соответствии с решениями  Новонадеждинского  сельского поселения на 01.01.2023 г.</t>
  </si>
  <si>
    <t xml:space="preserve">Решение "О внесении изменений в Решение "О бюджете на 2022 год №9/2 от 15.12.2022г." по итогам года</t>
  </si>
</sst>
</file>

<file path=xl/styles.xml><?xml version="1.0" encoding="utf-8"?>
<styleSheet xmlns="http://schemas.openxmlformats.org/spreadsheetml/2006/main">
  <numFmts count="13">
    <numFmt numFmtId="164" formatCode="General"/>
    <numFmt numFmtId="165" formatCode="#,##0.00"/>
    <numFmt numFmtId="166" formatCode="#,##0.000"/>
    <numFmt numFmtId="167" formatCode="0%"/>
    <numFmt numFmtId="168" formatCode="0.00%"/>
    <numFmt numFmtId="169" formatCode="0"/>
    <numFmt numFmtId="170" formatCode="0.0000"/>
    <numFmt numFmtId="171" formatCode="0.000%"/>
    <numFmt numFmtId="172" formatCode="0.00"/>
    <numFmt numFmtId="173" formatCode="dd/mmm"/>
    <numFmt numFmtId="174" formatCode="#,##0.0"/>
    <numFmt numFmtId="175" formatCode="dd/mm/yyyy"/>
    <numFmt numFmtId="176" formatCode="0.000"/>
  </numFmts>
  <fonts count="18">
    <font>
      <sz val="11"/>
      <color rgb="FF000000"/>
      <name val="Calibri"/>
      <family val="2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 Cyr"/>
      <family val="0"/>
      <charset val="204"/>
    </font>
    <font>
      <sz val="10"/>
      <color rgb="FF000000"/>
      <name val="Times New Roman"/>
      <family val="1"/>
      <charset val="204"/>
    </font>
    <font>
      <b val="true"/>
      <sz val="11"/>
      <name val="Times New Roman"/>
      <family val="1"/>
      <charset val="204"/>
    </font>
    <font>
      <b val="true"/>
      <sz val="12"/>
      <name val="Times New Roman"/>
      <family val="1"/>
      <charset val="204"/>
    </font>
    <font>
      <sz val="9"/>
      <name val="Times New Roman"/>
      <family val="1"/>
      <charset val="204"/>
    </font>
    <font>
      <b val="true"/>
      <sz val="9"/>
      <color rgb="FFFF0000"/>
      <name val="Times New Roman"/>
      <family val="1"/>
      <charset val="204"/>
    </font>
    <font>
      <b val="true"/>
      <i val="true"/>
      <sz val="9"/>
      <name val="Times New Roman"/>
      <family val="1"/>
      <charset val="204"/>
    </font>
    <font>
      <b val="true"/>
      <sz val="9"/>
      <name val="Times New Roman"/>
      <family val="1"/>
      <charset val="204"/>
    </font>
    <font>
      <sz val="12"/>
      <color rgb="FF333333"/>
      <name val="Arial"/>
      <family val="2"/>
      <charset val="204"/>
    </font>
    <font>
      <b val="true"/>
      <sz val="9"/>
      <name val="Arial Cyr"/>
      <family val="0"/>
      <charset val="204"/>
    </font>
    <font>
      <sz val="9"/>
      <name val="Arial Cyr"/>
      <family val="0"/>
      <charset val="204"/>
    </font>
    <font>
      <sz val="10"/>
      <name val="Times New Roman"/>
      <family val="1"/>
      <charset val="204"/>
    </font>
    <font>
      <b val="true"/>
      <sz val="10"/>
      <name val="Arial Cyr"/>
      <family val="0"/>
      <charset val="204"/>
    </font>
    <font>
      <b val="true"/>
      <u val="single"/>
      <sz val="12"/>
      <name val="Arial Cyr"/>
      <family val="0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12">
    <border diagonalUp="false" diagonalDown="false">
      <left/>
      <right/>
      <top/>
      <bottom/>
      <diagonal/>
    </border>
    <border diagonalUp="false" diagonalDown="false">
      <left style="medium"/>
      <right style="medium"/>
      <top style="medium"/>
      <bottom/>
      <diagonal/>
    </border>
    <border diagonalUp="false" diagonalDown="false">
      <left style="thin"/>
      <right style="medium"/>
      <top style="medium"/>
      <bottom/>
      <diagonal/>
    </border>
    <border diagonalUp="false" diagonalDown="false">
      <left/>
      <right/>
      <top style="medium"/>
      <bottom/>
      <diagonal/>
    </border>
    <border diagonalUp="false" diagonalDown="false">
      <left style="medium"/>
      <right style="medium"/>
      <top style="medium"/>
      <bottom style="thin"/>
      <diagonal/>
    </border>
    <border diagonalUp="false" diagonalDown="false">
      <left/>
      <right/>
      <top style="medium"/>
      <bottom style="thin"/>
      <diagonal/>
    </border>
    <border diagonalUp="false" diagonalDown="false">
      <left style="medium"/>
      <right style="thin"/>
      <top style="thin"/>
      <bottom/>
      <diagonal/>
    </border>
    <border diagonalUp="false" diagonalDown="false">
      <left style="thin"/>
      <right style="medium"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 style="medium"/>
      <right style="medium"/>
      <top style="medium"/>
      <bottom style="medium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3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5" fillId="0" borderId="0" xfId="20" applyFont="true" applyBorder="true" applyAlignment="true" applyProtection="true">
      <alignment horizontal="left" vertical="top" textRotation="0" wrapText="true" indent="0" shrinkToFit="false"/>
      <protection locked="false" hidden="false"/>
    </xf>
    <xf numFmtId="164" fontId="6" fillId="0" borderId="0" xfId="2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7" fillId="0" borderId="0" xfId="20" applyFont="true" applyBorder="false" applyAlignment="true" applyProtection="true">
      <alignment horizontal="general" vertical="center" textRotation="0" wrapText="true" indent="0" shrinkToFit="false"/>
      <protection locked="false" hidden="false"/>
    </xf>
    <xf numFmtId="164" fontId="8" fillId="0" borderId="0" xfId="20" applyFont="true" applyBorder="false" applyAlignment="true" applyProtection="true">
      <alignment horizontal="general" vertical="bottom" textRotation="0" wrapText="true" indent="0" shrinkToFit="false"/>
      <protection locked="false" hidden="false"/>
    </xf>
    <xf numFmtId="164" fontId="8" fillId="0" borderId="0" xfId="20" applyFont="true" applyBorder="false" applyAlignment="true" applyProtection="true">
      <alignment horizontal="center" vertical="bottom" textRotation="0" wrapText="true" indent="0" shrinkToFit="false"/>
      <protection locked="false" hidden="false"/>
    </xf>
    <xf numFmtId="164" fontId="9" fillId="0" borderId="0" xfId="20" applyFont="true" applyBorder="false" applyAlignment="true" applyProtection="true">
      <alignment horizontal="right" vertical="bottom" textRotation="0" wrapText="true" indent="0" shrinkToFit="false"/>
      <protection locked="false" hidden="false"/>
    </xf>
    <xf numFmtId="164" fontId="8" fillId="0" borderId="1" xfId="2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8" fillId="0" borderId="2" xfId="2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8" fillId="0" borderId="3" xfId="2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8" fillId="0" borderId="4" xfId="2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8" fillId="0" borderId="5" xfId="2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8" fillId="0" borderId="6" xfId="2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8" fillId="0" borderId="7" xfId="2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8" fillId="0" borderId="8" xfId="2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8" fillId="0" borderId="9" xfId="2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8" fillId="0" borderId="10" xfId="2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4" fontId="10" fillId="2" borderId="11" xfId="20" applyFont="true" applyBorder="true" applyAlignment="true" applyProtection="true">
      <alignment horizontal="left" vertical="center" textRotation="0" wrapText="true" indent="0" shrinkToFit="false"/>
      <protection locked="false" hidden="false"/>
    </xf>
    <xf numFmtId="164" fontId="8" fillId="2" borderId="1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1" fillId="2" borderId="11" xfId="2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11" fillId="2" borderId="11" xfId="20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5" fontId="11" fillId="0" borderId="11" xfId="20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5" fontId="8" fillId="2" borderId="11" xfId="20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5" fontId="8" fillId="2" borderId="11" xfId="2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5" fontId="8" fillId="2" borderId="11" xfId="2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5" fontId="8" fillId="0" borderId="11" xfId="2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5" fontId="8" fillId="0" borderId="11" xfId="20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5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2" borderId="1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1" fillId="2" borderId="11" xfId="2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5" fontId="11" fillId="2" borderId="11" xfId="2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5" fontId="11" fillId="0" borderId="11" xfId="2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5" fontId="8" fillId="0" borderId="11" xfId="2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5" fontId="8" fillId="2" borderId="11" xfId="2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5" fontId="8" fillId="2" borderId="11" xfId="20" applyFont="true" applyBorder="true" applyAlignment="true" applyProtection="true">
      <alignment horizontal="right" vertical="center" textRotation="0" wrapText="true" indent="0" shrinkToFit="false"/>
      <protection locked="false" hidden="true"/>
    </xf>
    <xf numFmtId="165" fontId="10" fillId="2" borderId="11" xfId="2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5" fontId="10" fillId="2" borderId="11" xfId="20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5" fontId="10" fillId="0" borderId="11" xfId="20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6" fontId="11" fillId="2" borderId="11" xfId="20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7" fontId="11" fillId="2" borderId="11" xfId="2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8" fontId="11" fillId="0" borderId="11" xfId="2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6" fontId="11" fillId="0" borderId="11" xfId="20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8" fontId="11" fillId="2" borderId="11" xfId="2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6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2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9" fontId="11" fillId="2" borderId="11" xfId="2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9" fontId="11" fillId="0" borderId="11" xfId="20" applyFont="true" applyBorder="true" applyAlignment="true" applyProtection="true">
      <alignment horizontal="right" vertical="center" textRotation="0" wrapText="true" indent="0" shrinkToFit="false"/>
      <protection locked="false" hidden="false"/>
    </xf>
    <xf numFmtId="168" fontId="11" fillId="0" borderId="0" xfId="20" applyFont="true" applyBorder="false" applyAlignment="true" applyProtection="true">
      <alignment horizontal="right" vertical="center" textRotation="0" wrapText="true" indent="0" shrinkToFit="false"/>
      <protection locked="false" hidden="false"/>
    </xf>
    <xf numFmtId="167" fontId="11" fillId="0" borderId="0" xfId="20" applyFont="true" applyBorder="false" applyAlignment="true" applyProtection="true">
      <alignment horizontal="right" vertical="center" textRotation="0" wrapText="true" indent="0" shrinkToFit="false"/>
      <protection locked="false" hidden="false"/>
    </xf>
    <xf numFmtId="170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1" fillId="0" borderId="0" xfId="20" applyFont="true" applyBorder="false" applyAlignment="true" applyProtection="true">
      <alignment horizontal="right" vertical="center" textRotation="0" wrapText="true" indent="0" shrinkToFit="false"/>
      <protection locked="false" hidden="false"/>
    </xf>
    <xf numFmtId="172" fontId="11" fillId="0" borderId="0" xfId="20" applyFont="true" applyBorder="false" applyAlignment="true" applyProtection="true">
      <alignment horizontal="right" vertical="center" textRotation="0" wrapText="true" indent="0" shrinkToFit="false"/>
      <protection locked="false" hidden="false"/>
    </xf>
    <xf numFmtId="166" fontId="11" fillId="0" borderId="0" xfId="20" applyFont="true" applyBorder="false" applyAlignment="true" applyProtection="true">
      <alignment horizontal="right" vertical="center" textRotation="0" wrapText="true" indent="0" shrinkToFit="false"/>
      <protection locked="false" hidden="false"/>
    </xf>
    <xf numFmtId="165" fontId="11" fillId="2" borderId="11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1" fillId="0" borderId="11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5" fontId="11" fillId="0" borderId="0" xfId="2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4" fontId="4" fillId="2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11" fillId="2" borderId="0" xfId="20" applyFont="true" applyBorder="false" applyAlignment="true" applyProtection="false">
      <alignment horizontal="right" vertical="center" textRotation="0" wrapText="true" indent="0" shrinkToFit="false"/>
      <protection locked="true" hidden="false"/>
    </xf>
    <xf numFmtId="165" fontId="4" fillId="2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2" borderId="11" xfId="2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11" fillId="2" borderId="1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8" fillId="2" borderId="1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8" fillId="0" borderId="11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11" fillId="2" borderId="11" xfId="2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1" fillId="0" borderId="11" xfId="20" applyFont="true" applyBorder="true" applyAlignment="true" applyProtection="true">
      <alignment horizontal="center" vertical="center" textRotation="0" wrapText="true" indent="0" shrinkToFit="false"/>
      <protection locked="false" hidden="false"/>
    </xf>
    <xf numFmtId="165" fontId="11" fillId="2" borderId="1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5" fontId="9" fillId="2" borderId="11" xfId="20" applyFont="true" applyBorder="true" applyAlignment="true" applyProtection="true">
      <alignment horizontal="general" vertical="center" textRotation="0" wrapText="true" indent="0" shrinkToFit="false"/>
      <protection locked="false" hidden="false"/>
    </xf>
    <xf numFmtId="164" fontId="13" fillId="2" borderId="1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5" fontId="11" fillId="2" borderId="11" xfId="2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11" fillId="2" borderId="11" xfId="2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65" fontId="11" fillId="0" borderId="11" xfId="2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65" fontId="11" fillId="0" borderId="11" xfId="2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5" fontId="8" fillId="2" borderId="11" xfId="2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65" fontId="8" fillId="0" borderId="11" xfId="2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72" fontId="8" fillId="2" borderId="11" xfId="2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2" fontId="8" fillId="0" borderId="11" xfId="2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72" fontId="8" fillId="0" borderId="11" xfId="2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2" fontId="8" fillId="2" borderId="11" xfId="2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72" fontId="8" fillId="2" borderId="11" xfId="2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72" fontId="8" fillId="0" borderId="11" xfId="20" applyFont="true" applyBorder="true" applyAlignment="true" applyProtection="true">
      <alignment horizontal="right" vertical="top" textRotation="0" wrapText="false" indent="0" shrinkToFit="false"/>
      <protection locked="false" hidden="false"/>
    </xf>
    <xf numFmtId="172" fontId="8" fillId="0" borderId="11" xfId="2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72" fontId="8" fillId="2" borderId="11" xfId="20" applyFont="true" applyBorder="true" applyAlignment="true" applyProtection="true">
      <alignment horizontal="right" vertical="top" textRotation="0" wrapText="false" indent="0" shrinkToFit="false"/>
      <protection locked="false" hidden="false"/>
    </xf>
    <xf numFmtId="164" fontId="11" fillId="2" borderId="1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1" fillId="2" borderId="11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3" fontId="8" fillId="2" borderId="1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11" xfId="2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74" fontId="8" fillId="2" borderId="11" xfId="2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4" fontId="8" fillId="2" borderId="11" xfId="2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66" fontId="8" fillId="0" borderId="11" xfId="20" applyFont="true" applyBorder="true" applyAlignment="true" applyProtection="true">
      <alignment horizontal="right" vertical="top" textRotation="0" wrapText="false" indent="0" shrinkToFit="false"/>
      <protection locked="false" hidden="false"/>
    </xf>
    <xf numFmtId="164" fontId="8" fillId="0" borderId="11" xfId="2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8" fillId="2" borderId="11" xfId="20" applyFont="true" applyBorder="true" applyAlignment="true" applyProtection="true">
      <alignment horizontal="right" vertical="top" textRotation="0" wrapText="false" indent="0" shrinkToFit="false"/>
      <protection locked="false" hidden="false"/>
    </xf>
    <xf numFmtId="164" fontId="8" fillId="2" borderId="11" xfId="20" applyFont="true" applyBorder="true" applyAlignment="true" applyProtection="true">
      <alignment horizontal="right" vertical="top" textRotation="0" wrapText="false" indent="0" shrinkToFit="false"/>
      <protection locked="false" hidden="false"/>
    </xf>
    <xf numFmtId="169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5" fontId="8" fillId="2" borderId="1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2" borderId="11" xfId="2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74" fontId="8" fillId="2" borderId="11" xfId="2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72" fontId="8" fillId="2" borderId="11" xfId="2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72" fontId="8" fillId="0" borderId="11" xfId="2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8" fillId="2" borderId="1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8" fillId="0" borderId="11" xfId="2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76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72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4" fillId="2" borderId="1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11" xfId="2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2" borderId="11" xfId="2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65" fontId="11" fillId="2" borderId="11" xfId="2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5" fontId="11" fillId="2" borderId="11" xfId="2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5" fontId="11" fillId="0" borderId="11" xfId="20" applyFont="true" applyBorder="true" applyAlignment="true" applyProtection="true">
      <alignment horizontal="right" vertical="top" textRotation="0" wrapText="false" indent="0" shrinkToFit="false"/>
      <protection locked="false" hidden="false"/>
    </xf>
    <xf numFmtId="165" fontId="11" fillId="0" borderId="11" xfId="2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5" fontId="11" fillId="2" borderId="11" xfId="20" applyFont="true" applyBorder="true" applyAlignment="true" applyProtection="true">
      <alignment horizontal="right" vertical="top" textRotation="0" wrapText="false" indent="0" shrinkToFit="false"/>
      <protection locked="false" hidden="false"/>
    </xf>
    <xf numFmtId="164" fontId="8" fillId="2" borderId="11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5" fontId="8" fillId="2" borderId="11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8" fillId="2" borderId="11" xfId="20" applyFont="true" applyBorder="true" applyAlignment="true" applyProtection="true">
      <alignment horizontal="general" vertical="top" textRotation="0" wrapText="true" indent="0" shrinkToFit="false"/>
      <protection locked="false" hidden="false"/>
    </xf>
    <xf numFmtId="165" fontId="8" fillId="0" borderId="11" xfId="20" applyFont="true" applyBorder="true" applyAlignment="true" applyProtection="true">
      <alignment horizontal="right" vertical="top" textRotation="0" wrapText="false" indent="0" shrinkToFit="false"/>
      <protection locked="false" hidden="false"/>
    </xf>
    <xf numFmtId="165" fontId="8" fillId="0" borderId="11" xfId="2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8" fillId="2" borderId="11" xfId="20" applyFont="true" applyBorder="true" applyAlignment="true" applyProtection="true">
      <alignment horizontal="right" vertical="top" textRotation="0" wrapText="false" indent="0" shrinkToFit="false"/>
      <protection locked="false" hidden="false"/>
    </xf>
    <xf numFmtId="165" fontId="8" fillId="2" borderId="11" xfId="2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11" fillId="2" borderId="11" xfId="20" applyFont="true" applyBorder="true" applyAlignment="true" applyProtection="true">
      <alignment horizontal="right" vertical="top" textRotation="0" wrapText="false" indent="0" shrinkToFit="false"/>
      <protection locked="false" hidden="false"/>
    </xf>
    <xf numFmtId="174" fontId="11" fillId="2" borderId="11" xfId="20" applyFont="true" applyBorder="true" applyAlignment="false" applyProtection="true">
      <alignment horizontal="general" vertical="bottom" textRotation="0" wrapText="false" indent="0" shrinkToFit="false"/>
      <protection locked="false" hidden="false"/>
    </xf>
    <xf numFmtId="166" fontId="11" fillId="0" borderId="11" xfId="20" applyFont="true" applyBorder="true" applyAlignment="true" applyProtection="true">
      <alignment horizontal="right" vertical="top" textRotation="0" wrapText="false" indent="0" shrinkToFit="false"/>
      <protection locked="false" hidden="false"/>
    </xf>
    <xf numFmtId="164" fontId="11" fillId="2" borderId="11" xfId="20" applyFont="true" applyBorder="true" applyAlignment="true" applyProtection="true">
      <alignment horizontal="right" vertical="top" textRotation="0" wrapText="false" indent="0" shrinkToFit="false"/>
      <protection locked="false" hidden="false"/>
    </xf>
    <xf numFmtId="164" fontId="15" fillId="2" borderId="11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5" fillId="2" borderId="11" xfId="2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72" fontId="15" fillId="2" borderId="11" xfId="2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72" fontId="15" fillId="2" borderId="11" xfId="20" applyFont="true" applyBorder="true" applyAlignment="true" applyProtection="true">
      <alignment horizontal="right" vertical="top" textRotation="0" wrapText="false" indent="0" shrinkToFit="false"/>
      <protection locked="false" hidden="false"/>
    </xf>
    <xf numFmtId="172" fontId="15" fillId="2" borderId="11" xfId="2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72" fontId="15" fillId="0" borderId="11" xfId="20" applyFont="true" applyBorder="true" applyAlignment="true" applyProtection="true">
      <alignment horizontal="general" vertical="top" textRotation="0" wrapText="false" indent="0" shrinkToFit="false"/>
      <protection locked="false" hidden="false"/>
    </xf>
    <xf numFmtId="172" fontId="15" fillId="0" borderId="11" xfId="20" applyFont="true" applyBorder="true" applyAlignment="true" applyProtection="false">
      <alignment horizontal="right" vertical="top" textRotation="0" wrapText="false" indent="0" shrinkToFit="false"/>
      <protection locked="true" hidden="false"/>
    </xf>
    <xf numFmtId="164" fontId="8" fillId="2" borderId="0" xfId="2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2" borderId="3" xfId="20" applyFont="true" applyBorder="true" applyAlignment="true" applyProtection="true">
      <alignment horizontal="left" vertical="bottom" textRotation="0" wrapText="false" indent="0" shrinkToFit="false"/>
      <protection locked="false" hidden="false"/>
    </xf>
    <xf numFmtId="164" fontId="4" fillId="2" borderId="0" xfId="2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16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7" fillId="0" borderId="0" xfId="2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4" fillId="0" borderId="0" xfId="20" applyFont="false" applyBorder="false" applyAlignment="true" applyProtection="false">
      <alignment horizontal="general" vertical="bottom" textRotation="0" wrapText="true" indent="0" shrinkToFit="false"/>
      <protection locked="true" hidden="fals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worksheet" Target="worksheets/sheet7.xml"/><Relationship Id="rId9" Type="http://schemas.openxmlformats.org/officeDocument/2006/relationships/worksheet" Target="worksheets/sheet8.xml"/><Relationship Id="rId10" Type="http://schemas.openxmlformats.org/officeDocument/2006/relationships/worksheet" Target="worksheets/sheet9.xml"/><Relationship Id="rId11" Type="http://schemas.openxmlformats.org/officeDocument/2006/relationships/worksheet" Target="worksheets/sheet10.xml"/><Relationship Id="rId12" Type="http://schemas.openxmlformats.org/officeDocument/2006/relationships/worksheet" Target="worksheets/sheet11.xml"/><Relationship Id="rId13" Type="http://schemas.openxmlformats.org/officeDocument/2006/relationships/worksheet" Target="worksheets/sheet12.xml"/><Relationship Id="rId14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1:AB66"/>
  <sheetViews>
    <sheetView showFormulas="false" showGridLines="true" showRowColHeaders="true" showZeros="true" rightToLeft="false" tabSelected="false" showOutlineSymbols="true" defaultGridColor="true" view="pageBreakPreview" topLeftCell="B4" colorId="64" zoomScale="90" zoomScaleNormal="100" zoomScalePageLayoutView="90" workbookViewId="0">
      <selection pane="topLeft" activeCell="Y33" activeCellId="0" sqref="Y33"/>
    </sheetView>
  </sheetViews>
  <sheetFormatPr defaultColWidth="9.01171875" defaultRowHeight="12.75" zeroHeight="false" outlineLevelRow="0" outlineLevelCol="0"/>
  <cols>
    <col collapsed="false" customWidth="true" hidden="true" outlineLevel="0" max="1" min="1" style="1" width="9.13"/>
    <col collapsed="false" customWidth="true" hidden="false" outlineLevel="0" max="2" min="2" style="1" width="4.71"/>
    <col collapsed="false" customWidth="true" hidden="false" outlineLevel="0" max="3" min="3" style="1" width="67.41"/>
    <col collapsed="false" customWidth="true" hidden="false" outlineLevel="0" max="4" min="4" style="1" width="11.86"/>
    <col collapsed="false" customWidth="true" hidden="false" outlineLevel="0" max="5" min="5" style="1" width="12.42"/>
    <col collapsed="false" customWidth="true" hidden="false" outlineLevel="0" max="6" min="6" style="1" width="11.3"/>
    <col collapsed="false" customWidth="true" hidden="true" outlineLevel="0" max="7" min="7" style="1" width="12.71"/>
    <col collapsed="false" customWidth="true" hidden="true" outlineLevel="0" max="8" min="8" style="1" width="13.86"/>
    <col collapsed="false" customWidth="true" hidden="true" outlineLevel="0" max="9" min="9" style="1" width="12.57"/>
    <col collapsed="false" customWidth="true" hidden="true" outlineLevel="0" max="10" min="10" style="1" width="12.86"/>
    <col collapsed="false" customWidth="true" hidden="true" outlineLevel="0" max="11" min="11" style="1" width="8.14"/>
    <col collapsed="false" customWidth="true" hidden="true" outlineLevel="0" max="12" min="12" style="1" width="10"/>
    <col collapsed="false" customWidth="false" hidden="true" outlineLevel="0" max="13" min="13" style="1" width="9"/>
    <col collapsed="false" customWidth="true" hidden="true" outlineLevel="0" max="14" min="14" style="1" width="13.14"/>
    <col collapsed="false" customWidth="true" hidden="true" outlineLevel="0" max="15" min="15" style="1" width="9.85"/>
    <col collapsed="false" customWidth="true" hidden="true" outlineLevel="0" max="16" min="16" style="1" width="15.88"/>
    <col collapsed="false" customWidth="true" hidden="true" outlineLevel="0" max="17" min="17" style="1" width="13.57"/>
    <col collapsed="false" customWidth="true" hidden="true" outlineLevel="0" max="18" min="18" style="1" width="15.71"/>
    <col collapsed="false" customWidth="true" hidden="true" outlineLevel="0" max="19" min="19" style="1" width="18"/>
    <col collapsed="false" customWidth="true" hidden="true" outlineLevel="0" max="20" min="20" style="1" width="15"/>
    <col collapsed="false" customWidth="true" hidden="true" outlineLevel="0" max="21" min="21" style="1" width="17.71"/>
    <col collapsed="false" customWidth="true" hidden="false" outlineLevel="0" max="23" min="22" style="1" width="10.71"/>
    <col collapsed="false" customWidth="true" hidden="false" outlineLevel="0" max="24" min="24" style="1" width="9.29"/>
    <col collapsed="false" customWidth="false" hidden="false" outlineLevel="0" max="25" min="25" style="1" width="9"/>
    <col collapsed="false" customWidth="true" hidden="false" outlineLevel="0" max="26" min="26" style="1" width="28.57"/>
    <col collapsed="false" customWidth="true" hidden="false" outlineLevel="0" max="27" min="27" style="1" width="13.7"/>
    <col collapsed="false" customWidth="true" hidden="false" outlineLevel="0" max="28" min="28" style="1" width="11.42"/>
    <col collapsed="false" customWidth="false" hidden="false" outlineLevel="0" max="256" min="29" style="1" width="9"/>
    <col collapsed="false" customWidth="true" hidden="true" outlineLevel="0" max="257" min="257" style="1" width="11.52"/>
    <col collapsed="false" customWidth="true" hidden="false" outlineLevel="0" max="258" min="258" style="1" width="4.71"/>
    <col collapsed="false" customWidth="true" hidden="false" outlineLevel="0" max="259" min="259" style="1" width="67.41"/>
    <col collapsed="false" customWidth="true" hidden="false" outlineLevel="0" max="260" min="260" style="1" width="11.86"/>
    <col collapsed="false" customWidth="true" hidden="false" outlineLevel="0" max="261" min="261" style="1" width="12.42"/>
    <col collapsed="false" customWidth="true" hidden="false" outlineLevel="0" max="262" min="262" style="1" width="11.3"/>
    <col collapsed="false" customWidth="true" hidden="true" outlineLevel="0" max="277" min="263" style="1" width="11.52"/>
    <col collapsed="false" customWidth="true" hidden="false" outlineLevel="0" max="279" min="278" style="1" width="10.71"/>
    <col collapsed="false" customWidth="true" hidden="false" outlineLevel="0" max="280" min="280" style="1" width="9.29"/>
    <col collapsed="false" customWidth="false" hidden="false" outlineLevel="0" max="281" min="281" style="1" width="9"/>
    <col collapsed="false" customWidth="true" hidden="false" outlineLevel="0" max="282" min="282" style="1" width="28.57"/>
    <col collapsed="false" customWidth="true" hidden="false" outlineLevel="0" max="283" min="283" style="1" width="13.7"/>
    <col collapsed="false" customWidth="true" hidden="false" outlineLevel="0" max="284" min="284" style="1" width="11.42"/>
    <col collapsed="false" customWidth="false" hidden="false" outlineLevel="0" max="512" min="285" style="1" width="9"/>
    <col collapsed="false" customWidth="true" hidden="true" outlineLevel="0" max="513" min="513" style="1" width="11.52"/>
    <col collapsed="false" customWidth="true" hidden="false" outlineLevel="0" max="514" min="514" style="1" width="4.71"/>
    <col collapsed="false" customWidth="true" hidden="false" outlineLevel="0" max="515" min="515" style="1" width="67.41"/>
    <col collapsed="false" customWidth="true" hidden="false" outlineLevel="0" max="516" min="516" style="1" width="11.86"/>
    <col collapsed="false" customWidth="true" hidden="false" outlineLevel="0" max="517" min="517" style="1" width="12.42"/>
    <col collapsed="false" customWidth="true" hidden="false" outlineLevel="0" max="518" min="518" style="1" width="11.3"/>
    <col collapsed="false" customWidth="true" hidden="true" outlineLevel="0" max="533" min="519" style="1" width="11.52"/>
    <col collapsed="false" customWidth="true" hidden="false" outlineLevel="0" max="535" min="534" style="1" width="10.71"/>
    <col collapsed="false" customWidth="true" hidden="false" outlineLevel="0" max="536" min="536" style="1" width="9.29"/>
    <col collapsed="false" customWidth="false" hidden="false" outlineLevel="0" max="537" min="537" style="1" width="9"/>
    <col collapsed="false" customWidth="true" hidden="false" outlineLevel="0" max="538" min="538" style="1" width="28.57"/>
    <col collapsed="false" customWidth="true" hidden="false" outlineLevel="0" max="539" min="539" style="1" width="13.7"/>
    <col collapsed="false" customWidth="true" hidden="false" outlineLevel="0" max="540" min="540" style="1" width="11.42"/>
    <col collapsed="false" customWidth="false" hidden="false" outlineLevel="0" max="768" min="541" style="1" width="9"/>
    <col collapsed="false" customWidth="true" hidden="true" outlineLevel="0" max="769" min="769" style="1" width="11.52"/>
    <col collapsed="false" customWidth="true" hidden="false" outlineLevel="0" max="770" min="770" style="1" width="4.71"/>
    <col collapsed="false" customWidth="true" hidden="false" outlineLevel="0" max="771" min="771" style="1" width="67.41"/>
    <col collapsed="false" customWidth="true" hidden="false" outlineLevel="0" max="772" min="772" style="1" width="11.86"/>
    <col collapsed="false" customWidth="true" hidden="false" outlineLevel="0" max="773" min="773" style="1" width="12.42"/>
    <col collapsed="false" customWidth="true" hidden="false" outlineLevel="0" max="774" min="774" style="1" width="11.3"/>
    <col collapsed="false" customWidth="true" hidden="true" outlineLevel="0" max="789" min="775" style="1" width="11.52"/>
    <col collapsed="false" customWidth="true" hidden="false" outlineLevel="0" max="791" min="790" style="1" width="10.71"/>
    <col collapsed="false" customWidth="true" hidden="false" outlineLevel="0" max="792" min="792" style="1" width="9.29"/>
    <col collapsed="false" customWidth="false" hidden="false" outlineLevel="0" max="793" min="793" style="1" width="9"/>
    <col collapsed="false" customWidth="true" hidden="false" outlineLevel="0" max="794" min="794" style="1" width="28.57"/>
    <col collapsed="false" customWidth="true" hidden="false" outlineLevel="0" max="795" min="795" style="1" width="13.7"/>
    <col collapsed="false" customWidth="true" hidden="false" outlineLevel="0" max="796" min="796" style="1" width="11.42"/>
    <col collapsed="false" customWidth="false" hidden="false" outlineLevel="0" max="1024" min="797" style="1" width="9"/>
  </cols>
  <sheetData>
    <row r="1" customFormat="false" ht="12.75" hidden="false" customHeight="true" outlineLevel="0" collapsed="false">
      <c r="B1" s="2"/>
      <c r="C1" s="2"/>
      <c r="T1" s="3"/>
      <c r="U1" s="3"/>
      <c r="V1" s="3"/>
    </row>
    <row r="2" customFormat="false" ht="12.75" hidden="false" customHeight="true" outlineLevel="0" collapsed="false">
      <c r="T2" s="3"/>
      <c r="U2" s="3"/>
      <c r="V2" s="3"/>
    </row>
    <row r="3" customFormat="false" ht="19.5" hidden="false" customHeight="true" outlineLevel="0" collapsed="false">
      <c r="B3" s="4" t="s">
        <v>0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5"/>
    </row>
    <row r="4" customFormat="false" ht="13.5" hidden="false" customHeight="true" outlineLevel="0" collapsed="false">
      <c r="C4" s="6"/>
      <c r="D4" s="7"/>
      <c r="E4" s="7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8" t="s">
        <v>1</v>
      </c>
    </row>
    <row r="5" customFormat="false" ht="72" hidden="false" customHeight="true" outlineLevel="0" collapsed="false">
      <c r="B5" s="9" t="s">
        <v>2</v>
      </c>
      <c r="C5" s="10" t="s">
        <v>3</v>
      </c>
      <c r="D5" s="11" t="s">
        <v>4</v>
      </c>
      <c r="E5" s="12" t="s">
        <v>5</v>
      </c>
      <c r="F5" s="12"/>
      <c r="G5" s="13" t="s">
        <v>6</v>
      </c>
      <c r="H5" s="13"/>
      <c r="I5" s="12" t="s">
        <v>7</v>
      </c>
      <c r="J5" s="12"/>
      <c r="K5" s="12" t="s">
        <v>8</v>
      </c>
      <c r="L5" s="12"/>
      <c r="M5" s="12" t="s">
        <v>9</v>
      </c>
      <c r="N5" s="12"/>
      <c r="O5" s="12" t="s">
        <v>10</v>
      </c>
      <c r="P5" s="12"/>
      <c r="Q5" s="12" t="s">
        <v>11</v>
      </c>
      <c r="R5" s="12"/>
      <c r="S5" s="13"/>
      <c r="T5" s="12" t="s">
        <v>12</v>
      </c>
      <c r="U5" s="12"/>
    </row>
    <row r="6" customFormat="false" ht="41.25" hidden="false" customHeight="true" outlineLevel="0" collapsed="false">
      <c r="B6" s="9"/>
      <c r="C6" s="10"/>
      <c r="D6" s="11"/>
      <c r="E6" s="14" t="s">
        <v>13</v>
      </c>
      <c r="F6" s="15" t="s">
        <v>14</v>
      </c>
      <c r="G6" s="16" t="s">
        <v>13</v>
      </c>
      <c r="H6" s="17" t="s">
        <v>14</v>
      </c>
      <c r="I6" s="14" t="s">
        <v>13</v>
      </c>
      <c r="J6" s="15" t="s">
        <v>14</v>
      </c>
      <c r="K6" s="14" t="s">
        <v>13</v>
      </c>
      <c r="L6" s="15" t="s">
        <v>14</v>
      </c>
      <c r="M6" s="14" t="s">
        <v>13</v>
      </c>
      <c r="N6" s="15" t="s">
        <v>14</v>
      </c>
      <c r="O6" s="14" t="s">
        <v>13</v>
      </c>
      <c r="P6" s="15" t="s">
        <v>14</v>
      </c>
      <c r="Q6" s="14" t="s">
        <v>13</v>
      </c>
      <c r="R6" s="15" t="s">
        <v>14</v>
      </c>
      <c r="S6" s="18"/>
      <c r="T6" s="14" t="s">
        <v>13</v>
      </c>
      <c r="U6" s="15" t="s">
        <v>14</v>
      </c>
    </row>
    <row r="7" customFormat="false" ht="11.25" hidden="false" customHeight="true" outlineLevel="0" collapsed="false">
      <c r="B7" s="19" t="s">
        <v>15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</row>
    <row r="8" customFormat="false" ht="13.5" hidden="false" customHeight="false" outlineLevel="0" collapsed="false">
      <c r="B8" s="20" t="s">
        <v>16</v>
      </c>
      <c r="C8" s="21" t="s">
        <v>17</v>
      </c>
      <c r="D8" s="22" t="n">
        <f aca="false">+D10+D13</f>
        <v>7593991.98</v>
      </c>
      <c r="E8" s="22" t="n">
        <f aca="false">+E10+E13</f>
        <v>0</v>
      </c>
      <c r="F8" s="22" t="n">
        <f aca="false">+F10+F13</f>
        <v>7593991.98</v>
      </c>
      <c r="G8" s="22" t="n">
        <f aca="false">+G10+G13</f>
        <v>2041300</v>
      </c>
      <c r="H8" s="22" t="n">
        <f aca="false">+H10+H13</f>
        <v>9635291.98</v>
      </c>
      <c r="I8" s="23" t="n">
        <f aca="false">+I10+I13</f>
        <v>-81046.2</v>
      </c>
      <c r="J8" s="23" t="n">
        <f aca="false">+J10+J13</f>
        <v>9554245.78</v>
      </c>
      <c r="K8" s="22" t="n">
        <f aca="false">+K10+K13</f>
        <v>0</v>
      </c>
      <c r="L8" s="22" t="n">
        <f aca="false">+L10+L13</f>
        <v>9554245.78</v>
      </c>
      <c r="M8" s="22" t="n">
        <f aca="false">+M10+M13</f>
        <v>0</v>
      </c>
      <c r="N8" s="22" t="n">
        <f aca="false">+N10+N13</f>
        <v>9554245.78</v>
      </c>
      <c r="O8" s="22" t="n">
        <f aca="false">O10+O13</f>
        <v>0</v>
      </c>
      <c r="P8" s="22" t="n">
        <f aca="false">N8+O8</f>
        <v>9554245.78</v>
      </c>
      <c r="Q8" s="24" t="n">
        <f aca="false">Q10+Q13</f>
        <v>-1093390.23</v>
      </c>
      <c r="R8" s="22" t="n">
        <f aca="false">P8+Q8</f>
        <v>8460855.55</v>
      </c>
      <c r="S8" s="24"/>
      <c r="T8" s="22" t="n">
        <f aca="false">+T10+T13</f>
        <v>0</v>
      </c>
      <c r="U8" s="22" t="n">
        <f aca="false">R8+T8</f>
        <v>8460855.55</v>
      </c>
    </row>
    <row r="9" customFormat="false" ht="10.5" hidden="false" customHeight="true" outlineLevel="0" collapsed="false">
      <c r="B9" s="20"/>
      <c r="C9" s="25" t="s">
        <v>18</v>
      </c>
      <c r="D9" s="26"/>
      <c r="E9" s="26"/>
      <c r="F9" s="26"/>
      <c r="G9" s="26"/>
      <c r="H9" s="26"/>
      <c r="I9" s="27"/>
      <c r="J9" s="27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</row>
    <row r="10" customFormat="false" ht="13.5" hidden="false" customHeight="false" outlineLevel="0" collapsed="false">
      <c r="B10" s="20" t="s">
        <v>19</v>
      </c>
      <c r="C10" s="21" t="s">
        <v>20</v>
      </c>
      <c r="D10" s="22" t="n">
        <f aca="false">D11+D12</f>
        <v>5230891.98</v>
      </c>
      <c r="E10" s="22" t="n">
        <f aca="false">E11+E12</f>
        <v>0</v>
      </c>
      <c r="F10" s="22" t="n">
        <f aca="false">F11+F12</f>
        <v>5230891.98</v>
      </c>
      <c r="G10" s="22" t="n">
        <f aca="false">G11+G12</f>
        <v>0</v>
      </c>
      <c r="H10" s="22" t="n">
        <f aca="false">H11+H12</f>
        <v>5230891.98</v>
      </c>
      <c r="I10" s="23" t="n">
        <f aca="false">I11+I12</f>
        <v>0</v>
      </c>
      <c r="J10" s="23" t="n">
        <f aca="false">J11+J12</f>
        <v>5230891.98</v>
      </c>
      <c r="K10" s="22" t="n">
        <f aca="false">K11+K12</f>
        <v>0</v>
      </c>
      <c r="L10" s="22" t="n">
        <f aca="false">L11+L12</f>
        <v>5230891.98</v>
      </c>
      <c r="M10" s="22" t="n">
        <f aca="false">M11+M12</f>
        <v>0</v>
      </c>
      <c r="N10" s="22" t="n">
        <f aca="false">N11+N12</f>
        <v>5230891.98</v>
      </c>
      <c r="O10" s="22" t="n">
        <f aca="false">O11+O12</f>
        <v>0</v>
      </c>
      <c r="P10" s="22" t="n">
        <f aca="false">N10+O10</f>
        <v>5230891.98</v>
      </c>
      <c r="Q10" s="24" t="n">
        <f aca="false">Q11+Q12</f>
        <v>-1093390.23</v>
      </c>
      <c r="R10" s="22" t="n">
        <f aca="false">P10+Q10</f>
        <v>4137501.75</v>
      </c>
      <c r="S10" s="24"/>
      <c r="T10" s="22" t="n">
        <f aca="false">T11+T12</f>
        <v>0</v>
      </c>
      <c r="U10" s="22" t="n">
        <f aca="false">R10+T10</f>
        <v>4137501.75</v>
      </c>
    </row>
    <row r="11" customFormat="false" ht="13.5" hidden="false" customHeight="false" outlineLevel="0" collapsed="false">
      <c r="B11" s="20"/>
      <c r="C11" s="25" t="s">
        <v>21</v>
      </c>
      <c r="D11" s="26" t="n">
        <v>5202091.98</v>
      </c>
      <c r="E11" s="26" t="n">
        <v>0</v>
      </c>
      <c r="F11" s="24" t="n">
        <f aca="false">D11+E11</f>
        <v>5202091.98</v>
      </c>
      <c r="G11" s="26" t="n">
        <v>0</v>
      </c>
      <c r="H11" s="24" t="n">
        <f aca="false">F11+G11</f>
        <v>5202091.98</v>
      </c>
      <c r="I11" s="27" t="n">
        <v>0</v>
      </c>
      <c r="J11" s="28" t="n">
        <f aca="false">H11+I11</f>
        <v>5202091.98</v>
      </c>
      <c r="K11" s="26" t="n">
        <v>0</v>
      </c>
      <c r="L11" s="24" t="n">
        <f aca="false">J11+K11</f>
        <v>5202091.98</v>
      </c>
      <c r="M11" s="24"/>
      <c r="N11" s="24" t="n">
        <f aca="false">L11+M11</f>
        <v>5202091.98</v>
      </c>
      <c r="O11" s="24"/>
      <c r="P11" s="24" t="n">
        <f aca="false">N11+O11</f>
        <v>5202091.98</v>
      </c>
      <c r="Q11" s="24" t="n">
        <v>-1093390.23</v>
      </c>
      <c r="R11" s="24" t="n">
        <f aca="false">P11+Q11</f>
        <v>4108701.75</v>
      </c>
      <c r="S11" s="24"/>
      <c r="T11" s="26" t="n">
        <v>0</v>
      </c>
      <c r="U11" s="24" t="n">
        <f aca="false">P11+T11</f>
        <v>5202091.98</v>
      </c>
    </row>
    <row r="12" customFormat="false" ht="13.5" hidden="false" customHeight="false" outlineLevel="0" collapsed="false">
      <c r="B12" s="20"/>
      <c r="C12" s="25" t="s">
        <v>22</v>
      </c>
      <c r="D12" s="26" t="n">
        <v>28800</v>
      </c>
      <c r="E12" s="26" t="n">
        <v>0</v>
      </c>
      <c r="F12" s="24" t="n">
        <f aca="false">D12+E12</f>
        <v>28800</v>
      </c>
      <c r="G12" s="26" t="n">
        <v>0</v>
      </c>
      <c r="H12" s="24" t="n">
        <f aca="false">F12+G12</f>
        <v>28800</v>
      </c>
      <c r="I12" s="27" t="n">
        <v>0</v>
      </c>
      <c r="J12" s="28" t="n">
        <f aca="false">H12+I12</f>
        <v>28800</v>
      </c>
      <c r="K12" s="26" t="n">
        <v>0</v>
      </c>
      <c r="L12" s="24" t="n">
        <f aca="false">J12+K12</f>
        <v>28800</v>
      </c>
      <c r="M12" s="24" t="n">
        <v>0</v>
      </c>
      <c r="N12" s="24" t="n">
        <f aca="false">L12+M12</f>
        <v>28800</v>
      </c>
      <c r="O12" s="24" t="n">
        <v>0</v>
      </c>
      <c r="P12" s="24" t="n">
        <f aca="false">N12+O12</f>
        <v>28800</v>
      </c>
      <c r="Q12" s="24"/>
      <c r="R12" s="24" t="n">
        <f aca="false">P12+Q12</f>
        <v>28800</v>
      </c>
      <c r="S12" s="24"/>
      <c r="T12" s="26" t="n">
        <v>0</v>
      </c>
      <c r="U12" s="24" t="n">
        <f aca="false">P12+T12</f>
        <v>28800</v>
      </c>
    </row>
    <row r="13" customFormat="false" ht="13.5" hidden="false" customHeight="false" outlineLevel="0" collapsed="false">
      <c r="B13" s="20" t="s">
        <v>23</v>
      </c>
      <c r="C13" s="21" t="s">
        <v>24</v>
      </c>
      <c r="D13" s="22" t="n">
        <f aca="false">SUM(D14:D17)</f>
        <v>2363100</v>
      </c>
      <c r="E13" s="22" t="n">
        <f aca="false">SUM(E14:E17)</f>
        <v>0</v>
      </c>
      <c r="F13" s="22" t="n">
        <f aca="false">SUM(F14:F17)</f>
        <v>2363100</v>
      </c>
      <c r="G13" s="22" t="n">
        <f aca="false">SUM(G14:G17)</f>
        <v>2041300</v>
      </c>
      <c r="H13" s="22" t="n">
        <f aca="false">SUM(H14:H17)</f>
        <v>4404400</v>
      </c>
      <c r="I13" s="23" t="n">
        <f aca="false">SUM(I14:I17)</f>
        <v>-81046.2</v>
      </c>
      <c r="J13" s="23" t="n">
        <f aca="false">SUM(J14:J17)</f>
        <v>4323353.8</v>
      </c>
      <c r="K13" s="22" t="n">
        <f aca="false">SUM(K14:K17)</f>
        <v>0</v>
      </c>
      <c r="L13" s="22" t="n">
        <f aca="false">SUM(L14:L17)</f>
        <v>4323353.8</v>
      </c>
      <c r="M13" s="22" t="n">
        <f aca="false">SUM(M14:M17)</f>
        <v>0</v>
      </c>
      <c r="N13" s="22" t="n">
        <f aca="false">SUM(N14:N17)</f>
        <v>4323353.8</v>
      </c>
      <c r="O13" s="22" t="n">
        <f aca="false">O14+O15+O16+O17</f>
        <v>0</v>
      </c>
      <c r="P13" s="22" t="n">
        <f aca="false">N13+O13</f>
        <v>4323353.8</v>
      </c>
      <c r="Q13" s="24" t="n">
        <f aca="false">Q14+Q15+Q16+Q17</f>
        <v>0</v>
      </c>
      <c r="R13" s="22" t="n">
        <f aca="false">P13+Q13</f>
        <v>4323353.8</v>
      </c>
      <c r="S13" s="24"/>
      <c r="T13" s="22" t="n">
        <f aca="false">SUM(T14:T17)</f>
        <v>0</v>
      </c>
      <c r="U13" s="22" t="n">
        <f aca="false">R13+T13</f>
        <v>4323353.8</v>
      </c>
    </row>
    <row r="14" customFormat="false" ht="13.5" hidden="false" customHeight="false" outlineLevel="0" collapsed="false">
      <c r="B14" s="20"/>
      <c r="C14" s="25" t="s">
        <v>25</v>
      </c>
      <c r="D14" s="26" t="n">
        <v>2270000</v>
      </c>
      <c r="E14" s="26"/>
      <c r="F14" s="24" t="n">
        <f aca="false">D14+E14</f>
        <v>2270000</v>
      </c>
      <c r="G14" s="26" t="n">
        <v>652000</v>
      </c>
      <c r="H14" s="24" t="n">
        <f aca="false">F14+G14</f>
        <v>2922000</v>
      </c>
      <c r="I14" s="27"/>
      <c r="J14" s="27" t="n">
        <f aca="false">H14+I14</f>
        <v>2922000</v>
      </c>
      <c r="K14" s="26"/>
      <c r="L14" s="26" t="n">
        <f aca="false">J14+K14</f>
        <v>2922000</v>
      </c>
      <c r="M14" s="26"/>
      <c r="N14" s="26" t="n">
        <f aca="false">L14+M14</f>
        <v>2922000</v>
      </c>
      <c r="O14" s="26"/>
      <c r="P14" s="24" t="n">
        <f aca="false">N14+O14</f>
        <v>2922000</v>
      </c>
      <c r="Q14" s="24"/>
      <c r="R14" s="24" t="n">
        <f aca="false">P14+Q14</f>
        <v>2922000</v>
      </c>
      <c r="S14" s="24"/>
      <c r="T14" s="26"/>
      <c r="U14" s="24" t="n">
        <f aca="false">R14+T14</f>
        <v>2922000</v>
      </c>
      <c r="Z14" s="29"/>
    </row>
    <row r="15" customFormat="false" ht="13.5" hidden="false" customHeight="false" outlineLevel="0" collapsed="false">
      <c r="B15" s="20"/>
      <c r="C15" s="25" t="s">
        <v>26</v>
      </c>
      <c r="D15" s="26" t="n">
        <v>0</v>
      </c>
      <c r="E15" s="26"/>
      <c r="F15" s="24" t="n">
        <f aca="false">D15+E15</f>
        <v>0</v>
      </c>
      <c r="G15" s="26"/>
      <c r="H15" s="24" t="n">
        <f aca="false">F15+G15</f>
        <v>0</v>
      </c>
      <c r="I15" s="27" t="n">
        <v>0</v>
      </c>
      <c r="J15" s="27" t="n">
        <f aca="false">H15+I15</f>
        <v>0</v>
      </c>
      <c r="K15" s="26" t="n">
        <v>0</v>
      </c>
      <c r="L15" s="26" t="n">
        <f aca="false">J15+K15</f>
        <v>0</v>
      </c>
      <c r="M15" s="26"/>
      <c r="N15" s="26" t="n">
        <f aca="false">L15+M15</f>
        <v>0</v>
      </c>
      <c r="O15" s="26"/>
      <c r="P15" s="24" t="n">
        <f aca="false">N15+O15</f>
        <v>0</v>
      </c>
      <c r="Q15" s="24"/>
      <c r="R15" s="24" t="n">
        <f aca="false">P15+Q15</f>
        <v>0</v>
      </c>
      <c r="S15" s="24"/>
      <c r="T15" s="26"/>
      <c r="U15" s="24" t="n">
        <f aca="false">R15+T15</f>
        <v>0</v>
      </c>
    </row>
    <row r="16" customFormat="false" ht="13.5" hidden="false" customHeight="false" outlineLevel="0" collapsed="false">
      <c r="B16" s="20"/>
      <c r="C16" s="25" t="s">
        <v>27</v>
      </c>
      <c r="D16" s="26" t="n">
        <v>93100</v>
      </c>
      <c r="E16" s="26"/>
      <c r="F16" s="24" t="n">
        <f aca="false">D16+E16</f>
        <v>93100</v>
      </c>
      <c r="G16" s="26"/>
      <c r="H16" s="24" t="n">
        <f aca="false">F16+G16</f>
        <v>93100</v>
      </c>
      <c r="I16" s="27"/>
      <c r="J16" s="27" t="n">
        <f aca="false">H16+I16</f>
        <v>93100</v>
      </c>
      <c r="K16" s="26"/>
      <c r="L16" s="26" t="n">
        <f aca="false">J16+K16</f>
        <v>93100</v>
      </c>
      <c r="M16" s="26"/>
      <c r="N16" s="26" t="n">
        <f aca="false">L16+M16</f>
        <v>93100</v>
      </c>
      <c r="O16" s="26"/>
      <c r="P16" s="24" t="n">
        <f aca="false">N16+O16</f>
        <v>93100</v>
      </c>
      <c r="Q16" s="24"/>
      <c r="R16" s="24" t="n">
        <f aca="false">P16+Q16</f>
        <v>93100</v>
      </c>
      <c r="S16" s="24"/>
      <c r="T16" s="26"/>
      <c r="U16" s="24" t="n">
        <f aca="false">R16+T16</f>
        <v>93100</v>
      </c>
    </row>
    <row r="17" customFormat="false" ht="12" hidden="false" customHeight="true" outlineLevel="0" collapsed="false">
      <c r="B17" s="20"/>
      <c r="C17" s="25" t="s">
        <v>28</v>
      </c>
      <c r="D17" s="26" t="n">
        <v>0</v>
      </c>
      <c r="E17" s="26"/>
      <c r="F17" s="24" t="n">
        <f aca="false">D17+E17</f>
        <v>0</v>
      </c>
      <c r="G17" s="26" t="n">
        <v>1389300</v>
      </c>
      <c r="H17" s="24" t="n">
        <f aca="false">F17+G17</f>
        <v>1389300</v>
      </c>
      <c r="I17" s="27" t="n">
        <v>-81046.2</v>
      </c>
      <c r="J17" s="27" t="n">
        <f aca="false">H17+I17</f>
        <v>1308253.8</v>
      </c>
      <c r="K17" s="26"/>
      <c r="L17" s="26" t="n">
        <f aca="false">J17+K17</f>
        <v>1308253.8</v>
      </c>
      <c r="M17" s="26" t="n">
        <v>0</v>
      </c>
      <c r="N17" s="26" t="n">
        <f aca="false">L17+M17</f>
        <v>1308253.8</v>
      </c>
      <c r="O17" s="26" t="n">
        <v>0</v>
      </c>
      <c r="P17" s="24" t="n">
        <f aca="false">N17+O17</f>
        <v>1308253.8</v>
      </c>
      <c r="Q17" s="24"/>
      <c r="R17" s="24" t="n">
        <f aca="false">P17+Q17</f>
        <v>1308253.8</v>
      </c>
      <c r="S17" s="24"/>
      <c r="T17" s="26" t="n">
        <v>0</v>
      </c>
      <c r="U17" s="24" t="n">
        <f aca="false">R17+T17</f>
        <v>1308253.8</v>
      </c>
    </row>
    <row r="18" customFormat="false" ht="13.5" hidden="false" customHeight="false" outlineLevel="0" collapsed="false">
      <c r="B18" s="30" t="n">
        <v>2</v>
      </c>
      <c r="C18" s="31" t="s">
        <v>29</v>
      </c>
      <c r="D18" s="32" t="n">
        <v>7855536.58</v>
      </c>
      <c r="E18" s="26" t="n">
        <v>0</v>
      </c>
      <c r="F18" s="22" t="n">
        <f aca="false">E18+D18</f>
        <v>7855536.58</v>
      </c>
      <c r="G18" s="26" t="n">
        <v>2041300</v>
      </c>
      <c r="H18" s="22" t="n">
        <f aca="false">+F18+G18</f>
        <v>9896836.58</v>
      </c>
      <c r="I18" s="33" t="n">
        <v>-81046.2</v>
      </c>
      <c r="J18" s="33" t="n">
        <f aca="false">+H18+I18</f>
        <v>9815790.38</v>
      </c>
      <c r="K18" s="32"/>
      <c r="L18" s="32" t="n">
        <f aca="false">+J18+K18</f>
        <v>9815790.38</v>
      </c>
      <c r="M18" s="32" t="n">
        <v>0</v>
      </c>
      <c r="N18" s="32" t="n">
        <f aca="false">+L18+M18</f>
        <v>9815790.38</v>
      </c>
      <c r="O18" s="32"/>
      <c r="P18" s="24" t="n">
        <f aca="false">N18+O18</f>
        <v>9815790.38</v>
      </c>
      <c r="Q18" s="24" t="n">
        <v>-1148059.74</v>
      </c>
      <c r="R18" s="24" t="n">
        <f aca="false">P18+Q18</f>
        <v>8667730.64</v>
      </c>
      <c r="S18" s="24"/>
      <c r="T18" s="32" t="n">
        <v>0</v>
      </c>
      <c r="U18" s="32" t="n">
        <f aca="false">R18+T18</f>
        <v>8667730.64</v>
      </c>
    </row>
    <row r="19" customFormat="false" ht="13.5" hidden="false" customHeight="false" outlineLevel="0" collapsed="false">
      <c r="B19" s="20" t="s">
        <v>30</v>
      </c>
      <c r="C19" s="34" t="s">
        <v>31</v>
      </c>
      <c r="D19" s="27" t="n">
        <v>1581369.87</v>
      </c>
      <c r="E19" s="26"/>
      <c r="F19" s="22" t="n">
        <f aca="false">E19+D19</f>
        <v>1581369.87</v>
      </c>
      <c r="G19" s="26"/>
      <c r="H19" s="24" t="n">
        <f aca="false">+F19+G19</f>
        <v>1581369.87</v>
      </c>
      <c r="I19" s="27"/>
      <c r="J19" s="28" t="n">
        <f aca="false">+H19+I19</f>
        <v>1581369.87</v>
      </c>
      <c r="K19" s="26"/>
      <c r="L19" s="24" t="n">
        <f aca="false">+J19+K19</f>
        <v>1581369.87</v>
      </c>
      <c r="M19" s="24"/>
      <c r="N19" s="24" t="n">
        <f aca="false">+L19+M19</f>
        <v>1581369.87</v>
      </c>
      <c r="O19" s="24"/>
      <c r="P19" s="24" t="n">
        <f aca="false">+N19+O19</f>
        <v>1581369.87</v>
      </c>
      <c r="Q19" s="24"/>
      <c r="R19" s="24" t="n">
        <f aca="false">SUM(P19+Q19)</f>
        <v>1581369.87</v>
      </c>
      <c r="S19" s="24"/>
      <c r="T19" s="26"/>
      <c r="U19" s="24" t="n">
        <f aca="false">+J19+T19</f>
        <v>1581369.87</v>
      </c>
    </row>
    <row r="20" customFormat="false" ht="13.5" hidden="false" customHeight="false" outlineLevel="0" collapsed="false">
      <c r="B20" s="20" t="s">
        <v>32</v>
      </c>
      <c r="C20" s="35" t="s">
        <v>33</v>
      </c>
      <c r="D20" s="36"/>
      <c r="E20" s="26" t="n">
        <v>0</v>
      </c>
      <c r="F20" s="22" t="n">
        <f aca="false">E20+D20</f>
        <v>0</v>
      </c>
      <c r="G20" s="26" t="n">
        <v>2000000</v>
      </c>
      <c r="H20" s="24" t="n">
        <f aca="false">+F20+G20</f>
        <v>2000000</v>
      </c>
      <c r="I20" s="27"/>
      <c r="J20" s="28" t="n">
        <f aca="false">SUM(H20+I20)</f>
        <v>2000000</v>
      </c>
      <c r="K20" s="26"/>
      <c r="L20" s="24" t="n">
        <f aca="false">SUM(J20+K20)</f>
        <v>2000000</v>
      </c>
      <c r="M20" s="24"/>
      <c r="N20" s="24" t="n">
        <f aca="false">SUM(L20+M20)</f>
        <v>2000000</v>
      </c>
      <c r="O20" s="24"/>
      <c r="P20" s="24" t="n">
        <f aca="false">SUM(N20+O20)</f>
        <v>2000000</v>
      </c>
      <c r="Q20" s="24"/>
      <c r="R20" s="24" t="n">
        <f aca="false">SUM(P20+Q20)</f>
        <v>2000000</v>
      </c>
      <c r="S20" s="24"/>
      <c r="T20" s="26"/>
      <c r="U20" s="24" t="n">
        <f aca="false">SUM(J20+T20)</f>
        <v>2000000</v>
      </c>
    </row>
    <row r="21" customFormat="false" ht="13.5" hidden="false" customHeight="false" outlineLevel="0" collapsed="false">
      <c r="B21" s="20" t="s">
        <v>34</v>
      </c>
      <c r="C21" s="37" t="s">
        <v>35</v>
      </c>
      <c r="D21" s="38" t="n">
        <v>7855536.58</v>
      </c>
      <c r="E21" s="38" t="n">
        <f aca="false">E18+E20</f>
        <v>0</v>
      </c>
      <c r="F21" s="22" t="n">
        <f aca="false">E21+D21</f>
        <v>7855536.58</v>
      </c>
      <c r="G21" s="38" t="n">
        <f aca="false">G18+G20</f>
        <v>4041300</v>
      </c>
      <c r="H21" s="22" t="n">
        <f aca="false">H18+H20</f>
        <v>11896836.58</v>
      </c>
      <c r="I21" s="39" t="n">
        <f aca="false">I18+I20</f>
        <v>-81046.2</v>
      </c>
      <c r="J21" s="28" t="n">
        <f aca="false">SUM(H21+I21)</f>
        <v>11815790.38</v>
      </c>
      <c r="K21" s="38" t="n">
        <f aca="false">K18+K20</f>
        <v>0</v>
      </c>
      <c r="L21" s="24" t="n">
        <f aca="false">SUM(J21+K21)</f>
        <v>11815790.38</v>
      </c>
      <c r="M21" s="38" t="n">
        <f aca="false">M18+M20</f>
        <v>0</v>
      </c>
      <c r="N21" s="24" t="n">
        <f aca="false">SUM(L21+M21)</f>
        <v>11815790.38</v>
      </c>
      <c r="O21" s="38" t="n">
        <f aca="false">O18+O20</f>
        <v>0</v>
      </c>
      <c r="P21" s="24" t="n">
        <f aca="false">N21+O21</f>
        <v>11815790.38</v>
      </c>
      <c r="Q21" s="24" t="n">
        <f aca="false">Q18+Q20</f>
        <v>-1148059.74</v>
      </c>
      <c r="R21" s="24" t="n">
        <f aca="false">P21+Q21</f>
        <v>10667730.64</v>
      </c>
      <c r="S21" s="24"/>
      <c r="T21" s="38" t="n">
        <v>0</v>
      </c>
      <c r="U21" s="24" t="n">
        <f aca="false">R21+T21</f>
        <v>10667730.64</v>
      </c>
      <c r="W21" s="29"/>
    </row>
    <row r="22" customFormat="false" ht="12" hidden="false" customHeight="true" outlineLevel="0" collapsed="false">
      <c r="B22" s="30" t="s">
        <v>36</v>
      </c>
      <c r="C22" s="25" t="s">
        <v>37</v>
      </c>
      <c r="D22" s="40" t="n">
        <f aca="false">IF(D10=0,0,D25/D10*-100)</f>
        <v>5.00000001911719</v>
      </c>
      <c r="E22" s="41"/>
      <c r="F22" s="40" t="n">
        <f aca="false">IF(F10=0,0,F25/F10*-100)</f>
        <v>5.00000001911719</v>
      </c>
      <c r="G22" s="41"/>
      <c r="H22" s="40" t="n">
        <f aca="false">IF(H10=0,0,H25/H10*-100)</f>
        <v>43.234396899169</v>
      </c>
      <c r="I22" s="42"/>
      <c r="J22" s="43" t="n">
        <f aca="false">IF(J10=0,0,J25/J10*-100)</f>
        <v>43.234396899169</v>
      </c>
      <c r="K22" s="44"/>
      <c r="L22" s="40" t="n">
        <f aca="false">IF(L10=0,0,L25/L10*-100)</f>
        <v>43.234396899169</v>
      </c>
      <c r="M22" s="40"/>
      <c r="N22" s="40" t="n">
        <f aca="false">IF(N10=0,0,N25/N10*-100)</f>
        <v>43.234396899169</v>
      </c>
      <c r="O22" s="40"/>
      <c r="P22" s="40" t="n">
        <f aca="false">IF(P10=0,0,P25/P10*-100)</f>
        <v>43.234396899169</v>
      </c>
      <c r="Q22" s="40"/>
      <c r="R22" s="40" t="n">
        <f aca="false">IF(R10=0,0,R25/R10*-100)</f>
        <v>53.3383481952606</v>
      </c>
      <c r="S22" s="40"/>
      <c r="T22" s="44"/>
      <c r="U22" s="40" t="n">
        <f aca="false">IF(U10=0,0,U25/U10*-100)</f>
        <v>53.3383481952606</v>
      </c>
      <c r="W22" s="45"/>
      <c r="Z22" s="46"/>
    </row>
    <row r="23" customFormat="false" ht="13.5" hidden="false" customHeight="false" outlineLevel="0" collapsed="false">
      <c r="B23" s="30" t="s">
        <v>38</v>
      </c>
      <c r="C23" s="25" t="s">
        <v>39</v>
      </c>
      <c r="D23" s="47" t="n">
        <v>5</v>
      </c>
      <c r="E23" s="41"/>
      <c r="F23" s="47" t="n">
        <v>5</v>
      </c>
      <c r="G23" s="41"/>
      <c r="H23" s="47" t="n">
        <v>5</v>
      </c>
      <c r="I23" s="42"/>
      <c r="J23" s="48" t="n">
        <v>5</v>
      </c>
      <c r="K23" s="44"/>
      <c r="L23" s="47" t="n">
        <v>5</v>
      </c>
      <c r="M23" s="47"/>
      <c r="N23" s="47" t="n">
        <v>5</v>
      </c>
      <c r="O23" s="47"/>
      <c r="P23" s="47" t="n">
        <v>5</v>
      </c>
      <c r="Q23" s="47"/>
      <c r="R23" s="47" t="n">
        <v>5</v>
      </c>
      <c r="S23" s="47"/>
      <c r="T23" s="44"/>
      <c r="U23" s="47" t="n">
        <v>5</v>
      </c>
      <c r="W23" s="49"/>
      <c r="X23" s="50"/>
      <c r="Y23" s="49"/>
      <c r="Z23" s="51"/>
      <c r="AA23" s="52"/>
    </row>
    <row r="24" customFormat="false" ht="14.25" hidden="false" customHeight="true" outlineLevel="0" collapsed="false">
      <c r="B24" s="30" t="s">
        <v>40</v>
      </c>
      <c r="C24" s="21" t="s">
        <v>41</v>
      </c>
      <c r="D24" s="22" t="n">
        <f aca="false">D10*D23/-100</f>
        <v>-261544.599</v>
      </c>
      <c r="E24" s="32"/>
      <c r="F24" s="22" t="n">
        <f aca="false">F10*F23/-100</f>
        <v>-261544.599</v>
      </c>
      <c r="G24" s="32"/>
      <c r="H24" s="22" t="n">
        <f aca="false">H10*H23/-100</f>
        <v>-261544.599</v>
      </c>
      <c r="I24" s="33"/>
      <c r="J24" s="23" t="n">
        <f aca="false">J10*J23/-100</f>
        <v>-261544.599</v>
      </c>
      <c r="K24" s="32"/>
      <c r="L24" s="22" t="n">
        <f aca="false">L10*L23/-100</f>
        <v>-261544.599</v>
      </c>
      <c r="M24" s="22"/>
      <c r="N24" s="22" t="n">
        <f aca="false">N10*N23/-100</f>
        <v>-261544.599</v>
      </c>
      <c r="O24" s="22"/>
      <c r="P24" s="22" t="n">
        <f aca="false">P10*P23/-100</f>
        <v>-261544.599</v>
      </c>
      <c r="Q24" s="22"/>
      <c r="R24" s="22" t="n">
        <f aca="false">R10*R23/-100</f>
        <v>-206875.0875</v>
      </c>
      <c r="S24" s="22"/>
      <c r="T24" s="32"/>
      <c r="U24" s="22" t="n">
        <f aca="false">U10*U23/-100</f>
        <v>-206875.0875</v>
      </c>
      <c r="W24" s="53"/>
      <c r="X24" s="54"/>
      <c r="Y24" s="53"/>
      <c r="Z24" s="55"/>
    </row>
    <row r="25" customFormat="false" ht="13.5" hidden="false" customHeight="false" outlineLevel="0" collapsed="false">
      <c r="B25" s="30" t="s">
        <v>42</v>
      </c>
      <c r="C25" s="21" t="s">
        <v>43</v>
      </c>
      <c r="D25" s="56" t="n">
        <f aca="false">D8-D21</f>
        <v>-261544.6</v>
      </c>
      <c r="E25" s="32"/>
      <c r="F25" s="56" t="n">
        <f aca="false">F8-F21</f>
        <v>-261544.6</v>
      </c>
      <c r="G25" s="32"/>
      <c r="H25" s="56" t="n">
        <f aca="false">H8-H21</f>
        <v>-2261544.6</v>
      </c>
      <c r="I25" s="33"/>
      <c r="J25" s="57" t="n">
        <f aca="false">J8-J21</f>
        <v>-2261544.6</v>
      </c>
      <c r="K25" s="32"/>
      <c r="L25" s="56" t="n">
        <f aca="false">L8-L21</f>
        <v>-2261544.6</v>
      </c>
      <c r="M25" s="56"/>
      <c r="N25" s="56" t="n">
        <f aca="false">N8-N21</f>
        <v>-2261544.6</v>
      </c>
      <c r="O25" s="56"/>
      <c r="P25" s="56" t="n">
        <f aca="false">P8-P21</f>
        <v>-2261544.6</v>
      </c>
      <c r="Q25" s="56"/>
      <c r="R25" s="56" t="n">
        <f aca="false">R8-R21</f>
        <v>-2206875.09</v>
      </c>
      <c r="S25" s="56"/>
      <c r="T25" s="32"/>
      <c r="U25" s="56" t="n">
        <f aca="false">U8-U21</f>
        <v>-2206875.09</v>
      </c>
      <c r="V25" s="29"/>
      <c r="W25" s="58"/>
      <c r="X25" s="58"/>
      <c r="Y25" s="58"/>
      <c r="Z25" s="58"/>
      <c r="AA25" s="58"/>
    </row>
    <row r="26" customFormat="false" ht="12.75" hidden="false" customHeight="true" outlineLevel="0" collapsed="false">
      <c r="B26" s="30" t="s">
        <v>44</v>
      </c>
      <c r="C26" s="21" t="s">
        <v>45</v>
      </c>
      <c r="D26" s="56" t="n">
        <f aca="false">+D24-D25</f>
        <v>0.000999999610939994</v>
      </c>
      <c r="E26" s="32"/>
      <c r="F26" s="56" t="n">
        <f aca="false">+F24-F25</f>
        <v>0.000999999610939994</v>
      </c>
      <c r="G26" s="32"/>
      <c r="H26" s="56" t="n">
        <f aca="false">+H24-H25</f>
        <v>2000000.001</v>
      </c>
      <c r="I26" s="33"/>
      <c r="J26" s="57" t="n">
        <f aca="false">+J24-J25</f>
        <v>2000000.001</v>
      </c>
      <c r="K26" s="32"/>
      <c r="L26" s="56" t="n">
        <f aca="false">+L24-L25</f>
        <v>2000000.001</v>
      </c>
      <c r="M26" s="56"/>
      <c r="N26" s="56" t="n">
        <f aca="false">+N24-N25</f>
        <v>2000000.001</v>
      </c>
      <c r="O26" s="56"/>
      <c r="P26" s="56" t="n">
        <f aca="false">+P24-P25</f>
        <v>2000000.001</v>
      </c>
      <c r="Q26" s="56"/>
      <c r="R26" s="56" t="n">
        <f aca="false">+R24-R25</f>
        <v>2000000.0025</v>
      </c>
      <c r="S26" s="56"/>
      <c r="T26" s="32"/>
      <c r="U26" s="56" t="n">
        <f aca="false">+U24-U25</f>
        <v>2000000.0025</v>
      </c>
      <c r="W26" s="58"/>
      <c r="X26" s="58"/>
      <c r="Y26" s="58"/>
      <c r="Z26" s="58"/>
      <c r="AA26" s="29"/>
    </row>
    <row r="27" s="59" customFormat="true" ht="12.75" hidden="false" customHeight="true" outlineLevel="0" collapsed="false">
      <c r="B27" s="30"/>
      <c r="C27" s="21"/>
      <c r="D27" s="56"/>
      <c r="E27" s="32"/>
      <c r="F27" s="56"/>
      <c r="G27" s="32"/>
      <c r="H27" s="56"/>
      <c r="I27" s="33"/>
      <c r="J27" s="57"/>
      <c r="K27" s="32"/>
      <c r="L27" s="56"/>
      <c r="M27" s="56"/>
      <c r="N27" s="56"/>
      <c r="O27" s="56"/>
      <c r="P27" s="56"/>
      <c r="Q27" s="56"/>
      <c r="R27" s="56"/>
      <c r="S27" s="56"/>
      <c r="T27" s="32"/>
      <c r="U27" s="56"/>
      <c r="W27" s="60"/>
      <c r="X27" s="60"/>
      <c r="Y27" s="60"/>
      <c r="Z27" s="60"/>
      <c r="AA27" s="61"/>
    </row>
    <row r="28" customFormat="false" ht="12" hidden="false" customHeight="true" outlineLevel="0" collapsed="false">
      <c r="B28" s="62" t="n">
        <v>4</v>
      </c>
      <c r="C28" s="21" t="s">
        <v>46</v>
      </c>
      <c r="D28" s="63" t="n">
        <f aca="false">D32+D30</f>
        <v>312125.45</v>
      </c>
      <c r="E28" s="64" t="n">
        <f aca="false">E32+E30</f>
        <v>0</v>
      </c>
      <c r="F28" s="64" t="n">
        <f aca="false">F32+F30</f>
        <v>312125.45</v>
      </c>
      <c r="G28" s="64" t="n">
        <f aca="false">G32+G30</f>
        <v>0</v>
      </c>
      <c r="H28" s="22" t="n">
        <f aca="false">G28+F28</f>
        <v>312125.45</v>
      </c>
      <c r="I28" s="65" t="n">
        <f aca="false">I32+I30</f>
        <v>0</v>
      </c>
      <c r="J28" s="23" t="n">
        <f aca="false">I28+H28</f>
        <v>312125.45</v>
      </c>
      <c r="K28" s="64" t="n">
        <f aca="false">K32+K30</f>
        <v>0</v>
      </c>
      <c r="L28" s="22" t="n">
        <f aca="false">K28+J28</f>
        <v>312125.45</v>
      </c>
      <c r="M28" s="64" t="n">
        <f aca="false">M32+M30</f>
        <v>0</v>
      </c>
      <c r="N28" s="22" t="n">
        <f aca="false">M28+L28</f>
        <v>312125.45</v>
      </c>
      <c r="O28" s="22"/>
      <c r="P28" s="22" t="n">
        <f aca="false">O28+N28</f>
        <v>312125.45</v>
      </c>
      <c r="Q28" s="22"/>
      <c r="R28" s="22" t="n">
        <f aca="false">Q28+P28</f>
        <v>312125.45</v>
      </c>
      <c r="S28" s="22"/>
      <c r="T28" s="64" t="n">
        <f aca="false">T32+T30</f>
        <v>0</v>
      </c>
      <c r="U28" s="22" t="n">
        <f aca="false">T28+N28</f>
        <v>312125.45</v>
      </c>
      <c r="W28" s="58"/>
      <c r="X28" s="58"/>
      <c r="Y28" s="58"/>
      <c r="Z28" s="58"/>
      <c r="AA28" s="29"/>
    </row>
    <row r="29" customFormat="false" ht="12.75" hidden="false" customHeight="true" outlineLevel="0" collapsed="false">
      <c r="B29" s="62"/>
      <c r="C29" s="21" t="s">
        <v>47</v>
      </c>
      <c r="D29" s="56" t="n">
        <f aca="false">D42-D44</f>
        <v>0</v>
      </c>
      <c r="E29" s="32"/>
      <c r="F29" s="56" t="n">
        <f aca="false">F42-F44</f>
        <v>0</v>
      </c>
      <c r="G29" s="32"/>
      <c r="H29" s="56" t="n">
        <f aca="false">H42-H44</f>
        <v>0</v>
      </c>
      <c r="I29" s="33"/>
      <c r="J29" s="57" t="n">
        <f aca="false">J42-J44</f>
        <v>0</v>
      </c>
      <c r="K29" s="32"/>
      <c r="L29" s="56" t="n">
        <f aca="false">L42-L44</f>
        <v>0</v>
      </c>
      <c r="M29" s="56"/>
      <c r="N29" s="56" t="n">
        <f aca="false">N42-N44</f>
        <v>0</v>
      </c>
      <c r="O29" s="56"/>
      <c r="P29" s="56" t="n">
        <f aca="false">P42-P44</f>
        <v>0</v>
      </c>
      <c r="Q29" s="56"/>
      <c r="R29" s="56"/>
      <c r="S29" s="56"/>
      <c r="T29" s="32"/>
      <c r="U29" s="56" t="n">
        <f aca="false">U42-U44</f>
        <v>0</v>
      </c>
      <c r="W29" s="58"/>
      <c r="X29" s="58"/>
      <c r="Y29" s="58"/>
      <c r="Z29" s="58"/>
      <c r="AA29" s="29"/>
    </row>
    <row r="30" customFormat="false" ht="12.75" hidden="false" customHeight="true" outlineLevel="0" collapsed="false">
      <c r="B30" s="62"/>
      <c r="C30" s="21" t="s">
        <v>48</v>
      </c>
      <c r="D30" s="56" t="n">
        <v>312125.45</v>
      </c>
      <c r="E30" s="32" t="n">
        <v>0</v>
      </c>
      <c r="F30" s="22" t="n">
        <f aca="false">E30+D30</f>
        <v>312125.45</v>
      </c>
      <c r="G30" s="66" t="n">
        <v>0</v>
      </c>
      <c r="H30" s="22" t="n">
        <f aca="false">G30+F30</f>
        <v>312125.45</v>
      </c>
      <c r="I30" s="67" t="n">
        <v>0</v>
      </c>
      <c r="J30" s="23" t="n">
        <f aca="false">I30+H30</f>
        <v>312125.45</v>
      </c>
      <c r="K30" s="66" t="n">
        <v>0</v>
      </c>
      <c r="L30" s="22" t="n">
        <f aca="false">K30+J30</f>
        <v>312125.45</v>
      </c>
      <c r="M30" s="68" t="n">
        <v>0</v>
      </c>
      <c r="N30" s="22" t="n">
        <f aca="false">M30+L30</f>
        <v>312125.45</v>
      </c>
      <c r="O30" s="22"/>
      <c r="P30" s="22" t="n">
        <f aca="false">O30+N30</f>
        <v>312125.45</v>
      </c>
      <c r="Q30" s="22"/>
      <c r="R30" s="22" t="n">
        <f aca="false">Q30+P30</f>
        <v>312125.45</v>
      </c>
      <c r="S30" s="22"/>
      <c r="T30" s="32"/>
      <c r="U30" s="22" t="n">
        <f aca="false">T30+N30</f>
        <v>312125.45</v>
      </c>
      <c r="W30" s="58"/>
      <c r="X30" s="58"/>
      <c r="Y30" s="58"/>
      <c r="Z30" s="58"/>
      <c r="AA30" s="29"/>
    </row>
    <row r="31" customFormat="false" ht="14.25" hidden="false" customHeight="true" outlineLevel="0" collapsed="false">
      <c r="B31" s="62"/>
      <c r="C31" s="21" t="s">
        <v>49</v>
      </c>
      <c r="D31" s="56"/>
      <c r="E31" s="32"/>
      <c r="F31" s="56"/>
      <c r="G31" s="32"/>
      <c r="H31" s="56"/>
      <c r="I31" s="33"/>
      <c r="J31" s="57"/>
      <c r="K31" s="32"/>
      <c r="L31" s="56"/>
      <c r="M31" s="56"/>
      <c r="N31" s="56"/>
      <c r="O31" s="56"/>
      <c r="P31" s="56"/>
      <c r="Q31" s="56"/>
      <c r="R31" s="56"/>
      <c r="S31" s="56"/>
      <c r="T31" s="32"/>
      <c r="U31" s="56"/>
      <c r="W31" s="58"/>
      <c r="X31" s="58"/>
      <c r="Y31" s="58"/>
      <c r="Z31" s="58"/>
      <c r="AA31" s="29"/>
    </row>
    <row r="32" customFormat="false" ht="14.25" hidden="false" customHeight="true" outlineLevel="0" collapsed="false">
      <c r="B32" s="62"/>
      <c r="C32" s="69" t="s">
        <v>50</v>
      </c>
      <c r="D32" s="56" t="n">
        <v>0</v>
      </c>
      <c r="E32" s="32"/>
      <c r="F32" s="22" t="n">
        <f aca="false">E32+D32</f>
        <v>0</v>
      </c>
      <c r="G32" s="32"/>
      <c r="H32" s="22" t="n">
        <f aca="false">G32+F32</f>
        <v>0</v>
      </c>
      <c r="I32" s="33"/>
      <c r="J32" s="23" t="n">
        <f aca="false">I32+H32</f>
        <v>0</v>
      </c>
      <c r="K32" s="32"/>
      <c r="L32" s="22" t="n">
        <f aca="false">K32+J32</f>
        <v>0</v>
      </c>
      <c r="M32" s="22"/>
      <c r="N32" s="22" t="n">
        <f aca="false">M32+L32</f>
        <v>0</v>
      </c>
      <c r="O32" s="22"/>
      <c r="P32" s="22" t="n">
        <f aca="false">O32+N32</f>
        <v>0</v>
      </c>
      <c r="Q32" s="22"/>
      <c r="R32" s="22" t="n">
        <f aca="false">Q32+P32</f>
        <v>0</v>
      </c>
      <c r="S32" s="22"/>
      <c r="T32" s="32"/>
      <c r="U32" s="22" t="n">
        <f aca="false">T32+J32</f>
        <v>0</v>
      </c>
      <c r="W32" s="58"/>
      <c r="X32" s="58"/>
      <c r="Y32" s="58"/>
      <c r="Z32" s="58"/>
      <c r="AA32" s="29"/>
    </row>
    <row r="33" customFormat="false" ht="22.5" hidden="false" customHeight="true" outlineLevel="0" collapsed="false">
      <c r="B33" s="62"/>
      <c r="C33" s="21" t="s">
        <v>51</v>
      </c>
      <c r="D33" s="56" t="n">
        <f aca="false">D43-D45</f>
        <v>0</v>
      </c>
      <c r="E33" s="32"/>
      <c r="F33" s="56" t="n">
        <f aca="false">F43-F45</f>
        <v>0</v>
      </c>
      <c r="G33" s="32"/>
      <c r="H33" s="56" t="n">
        <f aca="false">H43-H45</f>
        <v>0</v>
      </c>
      <c r="I33" s="33"/>
      <c r="J33" s="57" t="n">
        <f aca="false">J43-J45</f>
        <v>0</v>
      </c>
      <c r="K33" s="32"/>
      <c r="L33" s="56" t="n">
        <f aca="false">L43-L45</f>
        <v>0</v>
      </c>
      <c r="M33" s="56"/>
      <c r="N33" s="56" t="n">
        <f aca="false">N43-N45</f>
        <v>0</v>
      </c>
      <c r="O33" s="56"/>
      <c r="P33" s="56" t="n">
        <f aca="false">P43-P45</f>
        <v>0</v>
      </c>
      <c r="Q33" s="56"/>
      <c r="R33" s="56" t="n">
        <f aca="false">R43-R45</f>
        <v>0</v>
      </c>
      <c r="S33" s="56"/>
      <c r="T33" s="32"/>
      <c r="U33" s="56" t="n">
        <f aca="false">U43-U45</f>
        <v>0</v>
      </c>
      <c r="W33" s="58"/>
      <c r="X33" s="58"/>
      <c r="Y33" s="58"/>
      <c r="Z33" s="58"/>
      <c r="AA33" s="29"/>
    </row>
    <row r="34" s="59" customFormat="true" ht="6" hidden="true" customHeight="true" outlineLevel="0" collapsed="false">
      <c r="B34" s="30"/>
      <c r="C34" s="21"/>
      <c r="D34" s="56"/>
      <c r="E34" s="32"/>
      <c r="F34" s="56"/>
      <c r="G34" s="32"/>
      <c r="H34" s="56"/>
      <c r="I34" s="33"/>
      <c r="J34" s="57"/>
      <c r="K34" s="32"/>
      <c r="L34" s="56"/>
      <c r="M34" s="56"/>
      <c r="N34" s="56"/>
      <c r="O34" s="56"/>
      <c r="P34" s="56"/>
      <c r="Q34" s="56"/>
      <c r="R34" s="56"/>
      <c r="S34" s="56"/>
      <c r="T34" s="32"/>
      <c r="U34" s="56"/>
      <c r="W34" s="60"/>
      <c r="X34" s="60"/>
      <c r="Y34" s="60"/>
      <c r="Z34" s="60"/>
      <c r="AA34" s="61"/>
    </row>
    <row r="35" customFormat="false" ht="12" hidden="false" customHeight="true" outlineLevel="0" collapsed="false">
      <c r="B35" s="70" t="s">
        <v>52</v>
      </c>
      <c r="C35" s="21" t="s">
        <v>53</v>
      </c>
      <c r="D35" s="71" t="n">
        <f aca="false">IF(D22&lt;=D23,D10/2,D10)</f>
        <v>5230891.98</v>
      </c>
      <c r="E35" s="72"/>
      <c r="F35" s="71" t="n">
        <f aca="false">IF(F22&lt;=F23,F10/2,F10)</f>
        <v>5230891.98</v>
      </c>
      <c r="G35" s="72"/>
      <c r="H35" s="71" t="n">
        <f aca="false">IF(H22&lt;=H23,H10/2,H10)</f>
        <v>5230891.98</v>
      </c>
      <c r="I35" s="73"/>
      <c r="J35" s="74" t="n">
        <f aca="false">IF(J22&lt;=J23,J10/2,J10)</f>
        <v>5230891.98</v>
      </c>
      <c r="K35" s="72"/>
      <c r="L35" s="71" t="n">
        <f aca="false">IF(L22&lt;=L23,L10/2,L10)</f>
        <v>5230891.98</v>
      </c>
      <c r="M35" s="71"/>
      <c r="N35" s="71" t="n">
        <f aca="false">IF(N22&lt;=N23,N10/2,N10)</f>
        <v>5230891.98</v>
      </c>
      <c r="O35" s="71"/>
      <c r="P35" s="71" t="n">
        <f aca="false">IF(P22&lt;=P23,P10/2,P10)</f>
        <v>5230891.98</v>
      </c>
      <c r="Q35" s="71"/>
      <c r="R35" s="71" t="n">
        <f aca="false">IF(R22&lt;=R23,R10/2,R10)</f>
        <v>4137501.75</v>
      </c>
      <c r="S35" s="71"/>
      <c r="T35" s="72"/>
      <c r="U35" s="71" t="n">
        <f aca="false">IF(U22&lt;=U23,U10/2,U10)</f>
        <v>4137501.75</v>
      </c>
    </row>
    <row r="36" customFormat="false" ht="12" hidden="false" customHeight="true" outlineLevel="0" collapsed="false">
      <c r="B36" s="70" t="s">
        <v>54</v>
      </c>
      <c r="C36" s="21" t="s">
        <v>55</v>
      </c>
      <c r="D36" s="75" t="n">
        <v>3121254.5</v>
      </c>
      <c r="E36" s="75" t="n">
        <v>0</v>
      </c>
      <c r="F36" s="75" t="n">
        <f aca="false">D36+E36</f>
        <v>3121254.5</v>
      </c>
      <c r="G36" s="75"/>
      <c r="H36" s="75" t="n">
        <f aca="false">F36+G36</f>
        <v>3121254.5</v>
      </c>
      <c r="I36" s="76" t="n">
        <v>0</v>
      </c>
      <c r="J36" s="76" t="n">
        <f aca="false">H36+I36</f>
        <v>3121254.5</v>
      </c>
      <c r="K36" s="75" t="n">
        <f aca="false">K10*50/100</f>
        <v>0</v>
      </c>
      <c r="L36" s="75" t="n">
        <f aca="false">J36+K36</f>
        <v>3121254.5</v>
      </c>
      <c r="M36" s="75" t="n">
        <v>0</v>
      </c>
      <c r="N36" s="75" t="n">
        <f aca="false">L36+M36</f>
        <v>3121254.5</v>
      </c>
      <c r="O36" s="75" t="n">
        <v>0</v>
      </c>
      <c r="P36" s="75" t="n">
        <f aca="false">N36+O36</f>
        <v>3121254.5</v>
      </c>
      <c r="Q36" s="75"/>
      <c r="R36" s="75" t="n">
        <f aca="false">P36+Q36</f>
        <v>3121254.5</v>
      </c>
      <c r="S36" s="75"/>
      <c r="T36" s="75" t="n">
        <v>0</v>
      </c>
      <c r="U36" s="75" t="n">
        <f aca="false">R36+T36</f>
        <v>3121254.5</v>
      </c>
    </row>
    <row r="37" customFormat="false" ht="0.75" hidden="false" customHeight="true" outlineLevel="0" collapsed="false">
      <c r="B37" s="70"/>
      <c r="C37" s="21"/>
      <c r="D37" s="77"/>
      <c r="E37" s="77"/>
      <c r="F37" s="77"/>
      <c r="G37" s="77"/>
      <c r="H37" s="77"/>
      <c r="I37" s="78"/>
      <c r="J37" s="79"/>
      <c r="K37" s="80"/>
      <c r="L37" s="77"/>
      <c r="M37" s="77"/>
      <c r="N37" s="77"/>
      <c r="O37" s="77"/>
      <c r="P37" s="77"/>
      <c r="Q37" s="77"/>
      <c r="R37" s="77"/>
      <c r="S37" s="77"/>
      <c r="T37" s="80"/>
      <c r="U37" s="77"/>
    </row>
    <row r="38" customFormat="false" ht="12.75" hidden="false" customHeight="true" outlineLevel="0" collapsed="false">
      <c r="B38" s="70" t="n">
        <v>6</v>
      </c>
      <c r="C38" s="21" t="s">
        <v>56</v>
      </c>
      <c r="D38" s="81" t="n">
        <v>0</v>
      </c>
      <c r="E38" s="81"/>
      <c r="F38" s="81" t="n">
        <v>0</v>
      </c>
      <c r="G38" s="81"/>
      <c r="H38" s="81" t="n">
        <v>0</v>
      </c>
      <c r="I38" s="82"/>
      <c r="J38" s="83" t="n">
        <v>0</v>
      </c>
      <c r="K38" s="84"/>
      <c r="L38" s="81" t="n">
        <v>0</v>
      </c>
      <c r="M38" s="81"/>
      <c r="N38" s="81" t="n">
        <v>0</v>
      </c>
      <c r="O38" s="81"/>
      <c r="P38" s="81" t="n">
        <v>0</v>
      </c>
      <c r="Q38" s="81"/>
      <c r="R38" s="81" t="n">
        <v>0</v>
      </c>
      <c r="S38" s="81"/>
      <c r="T38" s="84"/>
      <c r="U38" s="81" t="n">
        <v>0</v>
      </c>
    </row>
    <row r="39" customFormat="false" ht="13.5" hidden="false" customHeight="false" outlineLevel="0" collapsed="false">
      <c r="B39" s="85" t="s">
        <v>57</v>
      </c>
      <c r="C39" s="86" t="s">
        <v>58</v>
      </c>
      <c r="D39" s="77" t="n">
        <f aca="false">SUM(D40:D42)-SUM(D43:D45)</f>
        <v>0</v>
      </c>
      <c r="E39" s="81"/>
      <c r="F39" s="77" t="n">
        <f aca="false">SUM(F40:F42)-SUM(F43:F45)</f>
        <v>0</v>
      </c>
      <c r="G39" s="81"/>
      <c r="H39" s="77" t="n">
        <v>0</v>
      </c>
      <c r="I39" s="83"/>
      <c r="J39" s="79" t="n">
        <v>0</v>
      </c>
      <c r="K39" s="81"/>
      <c r="L39" s="77" t="n">
        <v>0</v>
      </c>
      <c r="M39" s="77"/>
      <c r="N39" s="77" t="n">
        <v>0</v>
      </c>
      <c r="O39" s="77"/>
      <c r="P39" s="77" t="n">
        <v>0</v>
      </c>
      <c r="Q39" s="77"/>
      <c r="R39" s="77" t="n">
        <v>0</v>
      </c>
      <c r="S39" s="77"/>
      <c r="T39" s="81"/>
      <c r="U39" s="77" t="n">
        <v>0</v>
      </c>
    </row>
    <row r="40" customFormat="false" ht="13.5" hidden="false" customHeight="false" outlineLevel="0" collapsed="false">
      <c r="B40" s="87" t="s">
        <v>59</v>
      </c>
      <c r="C40" s="25" t="s">
        <v>60</v>
      </c>
      <c r="D40" s="88"/>
      <c r="E40" s="89"/>
      <c r="F40" s="88"/>
      <c r="G40" s="90"/>
      <c r="H40" s="88"/>
      <c r="I40" s="91"/>
      <c r="J40" s="92"/>
      <c r="K40" s="93"/>
      <c r="L40" s="88"/>
      <c r="M40" s="88"/>
      <c r="N40" s="88"/>
      <c r="O40" s="88"/>
      <c r="P40" s="88"/>
      <c r="Q40" s="88"/>
      <c r="R40" s="88"/>
      <c r="S40" s="88"/>
      <c r="T40" s="94"/>
      <c r="U40" s="88"/>
      <c r="Z40" s="53"/>
      <c r="AB40" s="95"/>
    </row>
    <row r="41" customFormat="false" ht="13.5" hidden="false" customHeight="false" outlineLevel="0" collapsed="false">
      <c r="B41" s="96" t="s">
        <v>61</v>
      </c>
      <c r="C41" s="25" t="s">
        <v>62</v>
      </c>
      <c r="D41" s="97"/>
      <c r="E41" s="98"/>
      <c r="F41" s="97"/>
      <c r="G41" s="81" t="n">
        <v>0</v>
      </c>
      <c r="H41" s="99" t="n">
        <v>0</v>
      </c>
      <c r="I41" s="91"/>
      <c r="J41" s="100" t="n">
        <v>0</v>
      </c>
      <c r="K41" s="93"/>
      <c r="L41" s="99" t="n">
        <v>0</v>
      </c>
      <c r="M41" s="99"/>
      <c r="N41" s="99" t="n">
        <v>0</v>
      </c>
      <c r="O41" s="99"/>
      <c r="P41" s="99" t="n">
        <v>0</v>
      </c>
      <c r="Q41" s="99"/>
      <c r="R41" s="99" t="n">
        <v>0</v>
      </c>
      <c r="S41" s="99"/>
      <c r="T41" s="94"/>
      <c r="U41" s="99" t="n">
        <v>0</v>
      </c>
    </row>
    <row r="42" customFormat="false" ht="13.5" hidden="false" customHeight="false" outlineLevel="0" collapsed="false">
      <c r="B42" s="101" t="s">
        <v>63</v>
      </c>
      <c r="C42" s="25" t="s">
        <v>64</v>
      </c>
      <c r="D42" s="97"/>
      <c r="E42" s="89"/>
      <c r="F42" s="97"/>
      <c r="G42" s="90"/>
      <c r="H42" s="97"/>
      <c r="I42" s="91"/>
      <c r="J42" s="102"/>
      <c r="K42" s="93"/>
      <c r="L42" s="97"/>
      <c r="M42" s="97"/>
      <c r="N42" s="97"/>
      <c r="O42" s="97"/>
      <c r="P42" s="97"/>
      <c r="Q42" s="97"/>
      <c r="R42" s="97"/>
      <c r="S42" s="97"/>
      <c r="T42" s="94"/>
      <c r="U42" s="97"/>
      <c r="AA42" s="51"/>
    </row>
    <row r="43" customFormat="false" ht="13.5" hidden="false" customHeight="false" outlineLevel="0" collapsed="false">
      <c r="B43" s="101" t="s">
        <v>65</v>
      </c>
      <c r="C43" s="25" t="s">
        <v>66</v>
      </c>
      <c r="D43" s="97"/>
      <c r="E43" s="89"/>
      <c r="F43" s="97"/>
      <c r="G43" s="90"/>
      <c r="H43" s="97"/>
      <c r="I43" s="91"/>
      <c r="J43" s="102"/>
      <c r="K43" s="93"/>
      <c r="L43" s="97"/>
      <c r="M43" s="97"/>
      <c r="N43" s="97"/>
      <c r="O43" s="97"/>
      <c r="P43" s="97"/>
      <c r="Q43" s="97"/>
      <c r="R43" s="97"/>
      <c r="S43" s="97"/>
      <c r="T43" s="94"/>
      <c r="U43" s="97"/>
      <c r="Z43" s="29"/>
      <c r="AB43" s="103"/>
    </row>
    <row r="44" customFormat="false" ht="13.5" hidden="false" customHeight="false" outlineLevel="0" collapsed="false">
      <c r="B44" s="101" t="s">
        <v>67</v>
      </c>
      <c r="C44" s="25" t="s">
        <v>68</v>
      </c>
      <c r="D44" s="97"/>
      <c r="E44" s="89"/>
      <c r="F44" s="97"/>
      <c r="G44" s="90"/>
      <c r="H44" s="97"/>
      <c r="I44" s="91"/>
      <c r="J44" s="102"/>
      <c r="K44" s="93"/>
      <c r="L44" s="97"/>
      <c r="M44" s="97"/>
      <c r="N44" s="97"/>
      <c r="O44" s="97"/>
      <c r="P44" s="97"/>
      <c r="Q44" s="97"/>
      <c r="R44" s="97"/>
      <c r="S44" s="97"/>
      <c r="T44" s="94"/>
      <c r="U44" s="97"/>
    </row>
    <row r="45" customFormat="false" ht="10.5" hidden="false" customHeight="true" outlineLevel="0" collapsed="false">
      <c r="B45" s="101" t="s">
        <v>69</v>
      </c>
      <c r="C45" s="25" t="s">
        <v>70</v>
      </c>
      <c r="D45" s="97"/>
      <c r="E45" s="89"/>
      <c r="F45" s="97"/>
      <c r="G45" s="90"/>
      <c r="H45" s="97"/>
      <c r="I45" s="91"/>
      <c r="J45" s="102"/>
      <c r="K45" s="93"/>
      <c r="L45" s="97"/>
      <c r="M45" s="97"/>
      <c r="N45" s="97"/>
      <c r="O45" s="97"/>
      <c r="P45" s="97"/>
      <c r="Q45" s="97"/>
      <c r="R45" s="97"/>
      <c r="S45" s="97"/>
      <c r="T45" s="94"/>
      <c r="U45" s="97"/>
      <c r="AA45" s="104"/>
    </row>
    <row r="46" customFormat="false" ht="2.25" hidden="true" customHeight="true" outlineLevel="0" collapsed="false">
      <c r="B46" s="20"/>
      <c r="C46" s="105"/>
      <c r="D46" s="105"/>
      <c r="E46" s="105"/>
      <c r="F46" s="105"/>
      <c r="G46" s="105"/>
      <c r="H46" s="105"/>
      <c r="I46" s="106"/>
      <c r="J46" s="106"/>
      <c r="K46" s="105"/>
      <c r="L46" s="105"/>
      <c r="M46" s="105"/>
      <c r="N46" s="105"/>
      <c r="O46" s="105"/>
      <c r="P46" s="105"/>
      <c r="Q46" s="105"/>
      <c r="R46" s="105"/>
      <c r="S46" s="105"/>
      <c r="T46" s="105"/>
      <c r="U46" s="105"/>
    </row>
    <row r="47" customFormat="false" ht="13.5" hidden="false" customHeight="false" outlineLevel="0" collapsed="false">
      <c r="B47" s="85" t="n">
        <v>7</v>
      </c>
      <c r="C47" s="107" t="s">
        <v>71</v>
      </c>
      <c r="D47" s="108" t="n">
        <f aca="false">+D51</f>
        <v>1164365.487</v>
      </c>
      <c r="E47" s="109"/>
      <c r="F47" s="108" t="n">
        <f aca="false">+F51</f>
        <v>1164365.487</v>
      </c>
      <c r="G47" s="75"/>
      <c r="H47" s="108" t="n">
        <f aca="false">+H51</f>
        <v>1470560.487</v>
      </c>
      <c r="I47" s="110"/>
      <c r="J47" s="111" t="n">
        <f aca="false">+J51</f>
        <v>1458403.557</v>
      </c>
      <c r="K47" s="112"/>
      <c r="L47" s="108" t="n">
        <f aca="false">+L51</f>
        <v>1458403.557</v>
      </c>
      <c r="M47" s="108"/>
      <c r="N47" s="108" t="n">
        <f aca="false">+N51</f>
        <v>1458403.557</v>
      </c>
      <c r="O47" s="108"/>
      <c r="P47" s="108" t="n">
        <f aca="false">+P51</f>
        <v>1458403.557</v>
      </c>
      <c r="Q47" s="108"/>
      <c r="R47" s="108" t="n">
        <f aca="false">+R51</f>
        <v>1286194.596</v>
      </c>
      <c r="S47" s="108"/>
      <c r="T47" s="112"/>
      <c r="U47" s="108" t="n">
        <f aca="false">+U51</f>
        <v>1286194.596</v>
      </c>
    </row>
    <row r="48" customFormat="false" ht="13.5" hidden="false" customHeight="false" outlineLevel="0" collapsed="false">
      <c r="B48" s="101" t="s">
        <v>72</v>
      </c>
      <c r="C48" s="113" t="s">
        <v>73</v>
      </c>
      <c r="D48" s="114" t="n">
        <f aca="false">+D18</f>
        <v>7855536.58</v>
      </c>
      <c r="E48" s="115"/>
      <c r="F48" s="114" t="n">
        <f aca="false">+F18</f>
        <v>7855536.58</v>
      </c>
      <c r="G48" s="75"/>
      <c r="H48" s="114" t="n">
        <f aca="false">+H18</f>
        <v>9896836.58</v>
      </c>
      <c r="I48" s="116"/>
      <c r="J48" s="117" t="n">
        <f aca="false">+J18</f>
        <v>9815790.38</v>
      </c>
      <c r="K48" s="118"/>
      <c r="L48" s="114" t="n">
        <f aca="false">+L18</f>
        <v>9815790.38</v>
      </c>
      <c r="M48" s="114"/>
      <c r="N48" s="114" t="n">
        <f aca="false">+N18</f>
        <v>9815790.38</v>
      </c>
      <c r="O48" s="114"/>
      <c r="P48" s="114" t="n">
        <f aca="false">+P18</f>
        <v>9815790.38</v>
      </c>
      <c r="Q48" s="114"/>
      <c r="R48" s="114" t="n">
        <f aca="false">+R18</f>
        <v>8667730.64</v>
      </c>
      <c r="S48" s="114"/>
      <c r="T48" s="118"/>
      <c r="U48" s="114" t="n">
        <f aca="false">+U18</f>
        <v>8667730.64</v>
      </c>
    </row>
    <row r="49" customFormat="false" ht="13.5" hidden="false" customHeight="false" outlineLevel="0" collapsed="false">
      <c r="B49" s="101" t="s">
        <v>74</v>
      </c>
      <c r="C49" s="113" t="s">
        <v>75</v>
      </c>
      <c r="D49" s="114" t="n">
        <f aca="false">+D16</f>
        <v>93100</v>
      </c>
      <c r="E49" s="119"/>
      <c r="F49" s="114" t="n">
        <f aca="false">+F16</f>
        <v>93100</v>
      </c>
      <c r="G49" s="75"/>
      <c r="H49" s="114" t="n">
        <f aca="false">+H16</f>
        <v>93100</v>
      </c>
      <c r="I49" s="116"/>
      <c r="J49" s="117" t="n">
        <f aca="false">+J16</f>
        <v>93100</v>
      </c>
      <c r="K49" s="118"/>
      <c r="L49" s="114" t="n">
        <f aca="false">+L16</f>
        <v>93100</v>
      </c>
      <c r="M49" s="114"/>
      <c r="N49" s="114" t="n">
        <f aca="false">+N16</f>
        <v>93100</v>
      </c>
      <c r="O49" s="114"/>
      <c r="P49" s="114" t="n">
        <f aca="false">+P16</f>
        <v>93100</v>
      </c>
      <c r="Q49" s="114"/>
      <c r="R49" s="114" t="n">
        <f aca="false">+R16</f>
        <v>93100</v>
      </c>
      <c r="S49" s="114"/>
      <c r="T49" s="118"/>
      <c r="U49" s="114" t="n">
        <f aca="false">+U16</f>
        <v>93100</v>
      </c>
    </row>
    <row r="50" customFormat="false" ht="13.5" hidden="false" customHeight="false" outlineLevel="0" collapsed="false">
      <c r="B50" s="101" t="s">
        <v>76</v>
      </c>
      <c r="C50" s="113" t="s">
        <v>77</v>
      </c>
      <c r="D50" s="114" t="n">
        <f aca="false">D48-D49</f>
        <v>7762436.58</v>
      </c>
      <c r="E50" s="119"/>
      <c r="F50" s="114" t="n">
        <f aca="false">F48-F49</f>
        <v>7762436.58</v>
      </c>
      <c r="G50" s="75"/>
      <c r="H50" s="114" t="n">
        <f aca="false">H48-H49</f>
        <v>9803736.58</v>
      </c>
      <c r="I50" s="116"/>
      <c r="J50" s="117" t="n">
        <f aca="false">J48-J49</f>
        <v>9722690.38</v>
      </c>
      <c r="K50" s="118"/>
      <c r="L50" s="114" t="n">
        <f aca="false">L48-L49</f>
        <v>9722690.38</v>
      </c>
      <c r="M50" s="114"/>
      <c r="N50" s="114" t="n">
        <f aca="false">N48-N49</f>
        <v>9722690.38</v>
      </c>
      <c r="O50" s="114"/>
      <c r="P50" s="114" t="n">
        <f aca="false">P48-P49</f>
        <v>9722690.38</v>
      </c>
      <c r="Q50" s="114"/>
      <c r="R50" s="114" t="n">
        <f aca="false">R48-R49</f>
        <v>8574630.64</v>
      </c>
      <c r="S50" s="114"/>
      <c r="T50" s="118"/>
      <c r="U50" s="114" t="n">
        <f aca="false">U48-U49</f>
        <v>8574630.64</v>
      </c>
    </row>
    <row r="51" customFormat="false" ht="14.25" hidden="false" customHeight="true" outlineLevel="0" collapsed="false">
      <c r="B51" s="101" t="s">
        <v>78</v>
      </c>
      <c r="C51" s="113" t="s">
        <v>79</v>
      </c>
      <c r="D51" s="114" t="n">
        <f aca="false">D50*15/100</f>
        <v>1164365.487</v>
      </c>
      <c r="E51" s="119"/>
      <c r="F51" s="114" t="n">
        <f aca="false">F50*15/100</f>
        <v>1164365.487</v>
      </c>
      <c r="G51" s="75"/>
      <c r="H51" s="114" t="n">
        <f aca="false">H50*15/100</f>
        <v>1470560.487</v>
      </c>
      <c r="I51" s="116"/>
      <c r="J51" s="117" t="n">
        <f aca="false">J50*15/100</f>
        <v>1458403.557</v>
      </c>
      <c r="K51" s="118"/>
      <c r="L51" s="114" t="n">
        <f aca="false">L50*15/100</f>
        <v>1458403.557</v>
      </c>
      <c r="M51" s="114"/>
      <c r="N51" s="114" t="n">
        <f aca="false">N50*15/100</f>
        <v>1458403.557</v>
      </c>
      <c r="O51" s="114"/>
      <c r="P51" s="114" t="n">
        <f aca="false">P50*15/100</f>
        <v>1458403.557</v>
      </c>
      <c r="Q51" s="114"/>
      <c r="R51" s="114" t="n">
        <f aca="false">R50*15/100</f>
        <v>1286194.596</v>
      </c>
      <c r="S51" s="114"/>
      <c r="T51" s="118"/>
      <c r="U51" s="114" t="n">
        <f aca="false">U50*15/100</f>
        <v>1286194.596</v>
      </c>
    </row>
    <row r="52" customFormat="false" ht="12" hidden="false" customHeight="true" outlineLevel="0" collapsed="false">
      <c r="B52" s="85" t="s">
        <v>80</v>
      </c>
      <c r="C52" s="107" t="s">
        <v>81</v>
      </c>
      <c r="D52" s="120"/>
      <c r="E52" s="121"/>
      <c r="F52" s="120"/>
      <c r="G52" s="90"/>
      <c r="H52" s="120"/>
      <c r="I52" s="122"/>
      <c r="J52" s="122"/>
      <c r="K52" s="120"/>
      <c r="L52" s="120"/>
      <c r="M52" s="120"/>
      <c r="N52" s="120"/>
      <c r="O52" s="120"/>
      <c r="P52" s="120"/>
      <c r="Q52" s="120"/>
      <c r="R52" s="120"/>
      <c r="S52" s="120"/>
      <c r="T52" s="123"/>
      <c r="U52" s="120"/>
    </row>
    <row r="53" customFormat="false" ht="3" hidden="true" customHeight="true" outlineLevel="0" collapsed="false">
      <c r="B53" s="20"/>
      <c r="C53" s="105"/>
      <c r="D53" s="105"/>
      <c r="E53" s="105"/>
      <c r="F53" s="105"/>
      <c r="G53" s="105"/>
      <c r="H53" s="105"/>
      <c r="I53" s="106"/>
      <c r="J53" s="106"/>
      <c r="K53" s="105"/>
      <c r="L53" s="105"/>
      <c r="M53" s="105"/>
      <c r="N53" s="105"/>
      <c r="O53" s="105"/>
      <c r="P53" s="105"/>
      <c r="Q53" s="105"/>
      <c r="R53" s="105"/>
      <c r="S53" s="105"/>
      <c r="T53" s="105"/>
      <c r="U53" s="105"/>
    </row>
    <row r="54" customFormat="false" ht="11.25" hidden="false" customHeight="true" outlineLevel="0" collapsed="false">
      <c r="B54" s="19" t="s">
        <v>82</v>
      </c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</row>
    <row r="55" customFormat="false" ht="11.25" hidden="false" customHeight="true" outlineLevel="0" collapsed="false">
      <c r="B55" s="101" t="n">
        <v>1</v>
      </c>
      <c r="C55" s="113" t="s">
        <v>83</v>
      </c>
      <c r="D55" s="84"/>
      <c r="E55" s="84"/>
      <c r="F55" s="80" t="n">
        <f aca="false">D55+E55</f>
        <v>0</v>
      </c>
      <c r="G55" s="81"/>
      <c r="H55" s="77" t="n">
        <f aca="false">F55+G55</f>
        <v>0</v>
      </c>
      <c r="I55" s="82"/>
      <c r="J55" s="79" t="n">
        <f aca="false">H55+I55</f>
        <v>0</v>
      </c>
      <c r="K55" s="84"/>
      <c r="L55" s="77" t="n">
        <f aca="false">J55+K55</f>
        <v>0</v>
      </c>
      <c r="M55" s="77"/>
      <c r="N55" s="77" t="n">
        <f aca="false">L55+M55</f>
        <v>0</v>
      </c>
      <c r="O55" s="77"/>
      <c r="P55" s="77" t="n">
        <f aca="false">N55+O55</f>
        <v>0</v>
      </c>
      <c r="Q55" s="77"/>
      <c r="R55" s="77" t="n">
        <f aca="false">P55+Q55</f>
        <v>0</v>
      </c>
      <c r="S55" s="77"/>
      <c r="T55" s="81"/>
      <c r="U55" s="77" t="n">
        <f aca="false">J55+T55</f>
        <v>0</v>
      </c>
    </row>
    <row r="56" customFormat="false" ht="10.5" hidden="false" customHeight="true" outlineLevel="0" collapsed="false">
      <c r="B56" s="101" t="n">
        <v>2</v>
      </c>
      <c r="C56" s="113" t="s">
        <v>84</v>
      </c>
      <c r="D56" s="84"/>
      <c r="E56" s="84"/>
      <c r="F56" s="80" t="n">
        <f aca="false">+D56+E56</f>
        <v>0</v>
      </c>
      <c r="G56" s="81"/>
      <c r="H56" s="80" t="n">
        <f aca="false">+F56+G56</f>
        <v>0</v>
      </c>
      <c r="I56" s="83"/>
      <c r="J56" s="78" t="n">
        <f aca="false">+H56+I56</f>
        <v>0</v>
      </c>
      <c r="K56" s="81"/>
      <c r="L56" s="80" t="n">
        <f aca="false">+J56+K56</f>
        <v>0</v>
      </c>
      <c r="M56" s="80"/>
      <c r="N56" s="80" t="n">
        <f aca="false">+L56+M56</f>
        <v>0</v>
      </c>
      <c r="O56" s="80"/>
      <c r="P56" s="80" t="n">
        <f aca="false">+N56+O56</f>
        <v>0</v>
      </c>
      <c r="Q56" s="80"/>
      <c r="R56" s="80" t="n">
        <f aca="false">+P56+Q56</f>
        <v>0</v>
      </c>
      <c r="S56" s="80"/>
      <c r="T56" s="81"/>
      <c r="U56" s="80" t="n">
        <f aca="false">+J56+T56</f>
        <v>0</v>
      </c>
    </row>
    <row r="57" customFormat="false" ht="11.25" hidden="false" customHeight="true" outlineLevel="0" collapsed="false">
      <c r="B57" s="101" t="n">
        <v>3</v>
      </c>
      <c r="C57" s="113" t="s">
        <v>85</v>
      </c>
      <c r="D57" s="84"/>
      <c r="E57" s="84"/>
      <c r="F57" s="80" t="n">
        <f aca="false">F55+F56</f>
        <v>0</v>
      </c>
      <c r="G57" s="81"/>
      <c r="H57" s="80" t="n">
        <f aca="false">+F57+G57</f>
        <v>0</v>
      </c>
      <c r="I57" s="83"/>
      <c r="J57" s="78" t="n">
        <f aca="false">+H57+I57</f>
        <v>0</v>
      </c>
      <c r="K57" s="81"/>
      <c r="L57" s="80" t="n">
        <f aca="false">+J57+K57</f>
        <v>0</v>
      </c>
      <c r="M57" s="80"/>
      <c r="N57" s="80" t="n">
        <f aca="false">+L57+M57</f>
        <v>0</v>
      </c>
      <c r="O57" s="80"/>
      <c r="P57" s="80" t="n">
        <f aca="false">+N57+O57</f>
        <v>0</v>
      </c>
      <c r="Q57" s="80"/>
      <c r="R57" s="80" t="n">
        <f aca="false">+P57+Q57</f>
        <v>0</v>
      </c>
      <c r="S57" s="80"/>
      <c r="T57" s="81"/>
      <c r="U57" s="80" t="n">
        <f aca="false">+J57+T57</f>
        <v>0</v>
      </c>
    </row>
    <row r="58" customFormat="false" ht="12" hidden="false" customHeight="true" outlineLevel="0" collapsed="false">
      <c r="B58" s="124"/>
      <c r="C58" s="125" t="s">
        <v>86</v>
      </c>
      <c r="D58" s="126" t="n">
        <f aca="false">+D55+D56-D57</f>
        <v>0</v>
      </c>
      <c r="E58" s="127"/>
      <c r="F58" s="126" t="n">
        <f aca="false">+D58+E58</f>
        <v>0</v>
      </c>
      <c r="G58" s="128"/>
      <c r="H58" s="126" t="n">
        <f aca="false">+F58+G58</f>
        <v>0</v>
      </c>
      <c r="I58" s="129"/>
      <c r="J58" s="130" t="n">
        <f aca="false">+H58+I58</f>
        <v>0</v>
      </c>
      <c r="K58" s="128"/>
      <c r="L58" s="126" t="n">
        <f aca="false">+J58+K58</f>
        <v>0</v>
      </c>
      <c r="M58" s="126"/>
      <c r="N58" s="126" t="n">
        <f aca="false">+L58+M58</f>
        <v>0</v>
      </c>
      <c r="O58" s="126"/>
      <c r="P58" s="126" t="n">
        <f aca="false">+N58+O58</f>
        <v>0</v>
      </c>
      <c r="Q58" s="126"/>
      <c r="R58" s="126" t="n">
        <f aca="false">+P58+Q58</f>
        <v>0</v>
      </c>
      <c r="S58" s="126"/>
      <c r="T58" s="128"/>
      <c r="U58" s="126" t="n">
        <f aca="false">+J58+T58</f>
        <v>0</v>
      </c>
    </row>
    <row r="59" customFormat="false" ht="31.5" hidden="false" customHeight="true" outlineLevel="0" collapsed="false">
      <c r="B59" s="131"/>
      <c r="C59" s="132" t="s">
        <v>87</v>
      </c>
      <c r="D59" s="132"/>
      <c r="E59" s="132"/>
      <c r="F59" s="132"/>
      <c r="G59" s="132"/>
      <c r="H59" s="132"/>
      <c r="I59" s="132"/>
      <c r="J59" s="132"/>
      <c r="K59" s="132"/>
      <c r="L59" s="132"/>
      <c r="M59" s="132"/>
      <c r="N59" s="132"/>
      <c r="O59" s="132"/>
      <c r="P59" s="132"/>
      <c r="Q59" s="132"/>
      <c r="R59" s="132"/>
      <c r="S59" s="132"/>
      <c r="T59" s="132"/>
      <c r="U59" s="132"/>
    </row>
    <row r="60" customFormat="false" ht="12.75" hidden="false" customHeight="false" outlineLevel="0" collapsed="false">
      <c r="C60" s="133"/>
      <c r="D60" s="59"/>
      <c r="E60" s="59"/>
      <c r="F60" s="59"/>
      <c r="G60" s="59"/>
      <c r="H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</row>
    <row r="61" customFormat="false" ht="12.75" hidden="false" customHeight="false" outlineLevel="0" collapsed="false">
      <c r="C61" s="134"/>
    </row>
    <row r="63" customFormat="false" ht="15.75" hidden="false" customHeight="false" outlineLevel="0" collapsed="false">
      <c r="C63" s="135"/>
    </row>
    <row r="64" customFormat="false" ht="25.5" hidden="false" customHeight="true" outlineLevel="0" collapsed="false">
      <c r="C64" s="136"/>
      <c r="D64" s="136"/>
    </row>
    <row r="65" customFormat="false" ht="24" hidden="false" customHeight="true" outlineLevel="0" collapsed="false">
      <c r="C65" s="136"/>
      <c r="D65" s="136"/>
      <c r="E65" s="137"/>
      <c r="F65" s="137"/>
      <c r="G65" s="137"/>
      <c r="H65" s="137"/>
      <c r="I65" s="137"/>
      <c r="J65" s="137"/>
      <c r="K65" s="137"/>
      <c r="L65" s="137"/>
      <c r="M65" s="137"/>
      <c r="N65" s="137"/>
      <c r="O65" s="137"/>
      <c r="P65" s="137"/>
      <c r="Q65" s="137"/>
      <c r="R65" s="137"/>
      <c r="S65" s="137"/>
      <c r="T65" s="137"/>
      <c r="U65" s="137"/>
    </row>
    <row r="66" customFormat="false" ht="25.5" hidden="false" customHeight="true" outlineLevel="0" collapsed="false">
      <c r="C66" s="136"/>
      <c r="D66" s="136"/>
      <c r="E66" s="137"/>
      <c r="F66" s="137"/>
      <c r="G66" s="137"/>
      <c r="H66" s="137"/>
      <c r="I66" s="137"/>
      <c r="J66" s="137"/>
      <c r="K66" s="137"/>
      <c r="L66" s="137"/>
      <c r="M66" s="137"/>
      <c r="N66" s="137"/>
      <c r="O66" s="137"/>
      <c r="P66" s="137"/>
      <c r="Q66" s="137"/>
      <c r="R66" s="137"/>
      <c r="S66" s="137"/>
      <c r="T66" s="137"/>
      <c r="U66" s="137"/>
    </row>
  </sheetData>
  <mergeCells count="22">
    <mergeCell ref="B1:C1"/>
    <mergeCell ref="T1:V1"/>
    <mergeCell ref="T2:V2"/>
    <mergeCell ref="B3:U3"/>
    <mergeCell ref="B5:B6"/>
    <mergeCell ref="C5:C6"/>
    <mergeCell ref="D5:D6"/>
    <mergeCell ref="E5:F5"/>
    <mergeCell ref="G5:H5"/>
    <mergeCell ref="I5:J5"/>
    <mergeCell ref="K5:L5"/>
    <mergeCell ref="M5:N5"/>
    <mergeCell ref="O5:P5"/>
    <mergeCell ref="Q5:R5"/>
    <mergeCell ref="T5:U5"/>
    <mergeCell ref="B7:U7"/>
    <mergeCell ref="B28:B33"/>
    <mergeCell ref="B54:U54"/>
    <mergeCell ref="C59:U59"/>
    <mergeCell ref="C64:D64"/>
    <mergeCell ref="C65:D65"/>
    <mergeCell ref="C66:D66"/>
  </mergeCells>
  <printOptions headings="false" gridLines="false" gridLinesSet="true" horizontalCentered="false" verticalCentered="false"/>
  <pageMargins left="0" right="0" top="0" bottom="0" header="0.511805555555555" footer="0.511805555555555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1:AB66"/>
  <sheetViews>
    <sheetView showFormulas="false" showGridLines="true" showRowColHeaders="true" showZeros="true" rightToLeft="false" tabSelected="false" showOutlineSymbols="true" defaultGridColor="true" view="pageBreakPreview" topLeftCell="A1" colorId="64" zoomScale="90" zoomScaleNormal="100" zoomScalePageLayoutView="90" workbookViewId="0">
      <selection pane="topLeft" activeCell="C70" activeCellId="0" sqref="C70"/>
    </sheetView>
  </sheetViews>
  <sheetFormatPr defaultColWidth="9.01171875" defaultRowHeight="12.75" zeroHeight="false" outlineLevelRow="0" outlineLevelCol="0"/>
  <cols>
    <col collapsed="false" customWidth="true" hidden="true" outlineLevel="0" max="1" min="1" style="1" width="9.13"/>
    <col collapsed="false" customWidth="true" hidden="false" outlineLevel="0" max="2" min="2" style="1" width="4.71"/>
    <col collapsed="false" customWidth="true" hidden="false" outlineLevel="0" max="3" min="3" style="1" width="67.41"/>
    <col collapsed="false" customWidth="true" hidden="false" outlineLevel="0" max="4" min="4" style="1" width="11.86"/>
    <col collapsed="false" customWidth="true" hidden="false" outlineLevel="0" max="5" min="5" style="1" width="11.42"/>
    <col collapsed="false" customWidth="true" hidden="false" outlineLevel="0" max="6" min="6" style="1" width="13.43"/>
    <col collapsed="false" customWidth="true" hidden="false" outlineLevel="0" max="7" min="7" style="1" width="11.57"/>
    <col collapsed="false" customWidth="true" hidden="false" outlineLevel="0" max="8" min="8" style="1" width="14.69"/>
    <col collapsed="false" customWidth="true" hidden="false" outlineLevel="0" max="9" min="9" style="1" width="12.86"/>
    <col collapsed="false" customWidth="true" hidden="false" outlineLevel="0" max="10" min="10" style="1" width="12.57"/>
    <col collapsed="false" customWidth="true" hidden="false" outlineLevel="0" max="11" min="11" style="1" width="11.71"/>
    <col collapsed="false" customWidth="true" hidden="false" outlineLevel="0" max="12" min="12" style="1" width="15"/>
    <col collapsed="false" customWidth="true" hidden="true" outlineLevel="0" max="13" min="13" style="1" width="27.31"/>
    <col collapsed="false" customWidth="true" hidden="true" outlineLevel="0" max="14" min="14" style="1" width="17.13"/>
    <col collapsed="false" customWidth="true" hidden="true" outlineLevel="0" max="15" min="15" style="1" width="25.4"/>
    <col collapsed="false" customWidth="true" hidden="true" outlineLevel="0" max="16" min="16" style="1" width="12.29"/>
    <col collapsed="false" customWidth="true" hidden="true" outlineLevel="0" max="17" min="17" style="1" width="18.42"/>
    <col collapsed="false" customWidth="true" hidden="true" outlineLevel="0" max="18" min="18" style="1" width="20.86"/>
    <col collapsed="false" customWidth="true" hidden="true" outlineLevel="0" max="19" min="19" style="1" width="27.58"/>
    <col collapsed="false" customWidth="true" hidden="true" outlineLevel="0" max="20" min="20" style="1" width="12.71"/>
    <col collapsed="false" customWidth="true" hidden="true" outlineLevel="0" max="21" min="21" style="1" width="13.43"/>
    <col collapsed="false" customWidth="true" hidden="false" outlineLevel="0" max="23" min="22" style="1" width="10.71"/>
    <col collapsed="false" customWidth="true" hidden="false" outlineLevel="0" max="24" min="24" style="1" width="9.29"/>
    <col collapsed="false" customWidth="false" hidden="false" outlineLevel="0" max="25" min="25" style="1" width="9"/>
    <col collapsed="false" customWidth="true" hidden="false" outlineLevel="0" max="26" min="26" style="1" width="28.57"/>
    <col collapsed="false" customWidth="true" hidden="false" outlineLevel="0" max="27" min="27" style="1" width="13.7"/>
    <col collapsed="false" customWidth="true" hidden="false" outlineLevel="0" max="28" min="28" style="1" width="11.42"/>
    <col collapsed="false" customWidth="false" hidden="false" outlineLevel="0" max="256" min="29" style="1" width="9"/>
    <col collapsed="false" customWidth="true" hidden="true" outlineLevel="0" max="257" min="257" style="1" width="11.52"/>
    <col collapsed="false" customWidth="true" hidden="false" outlineLevel="0" max="258" min="258" style="1" width="4.71"/>
    <col collapsed="false" customWidth="true" hidden="false" outlineLevel="0" max="259" min="259" style="1" width="67.41"/>
    <col collapsed="false" customWidth="true" hidden="false" outlineLevel="0" max="260" min="260" style="1" width="11.86"/>
    <col collapsed="false" customWidth="true" hidden="false" outlineLevel="0" max="261" min="261" style="1" width="12.42"/>
    <col collapsed="false" customWidth="true" hidden="false" outlineLevel="0" max="262" min="262" style="1" width="11.3"/>
    <col collapsed="false" customWidth="true" hidden="true" outlineLevel="0" max="277" min="263" style="1" width="11.52"/>
    <col collapsed="false" customWidth="true" hidden="false" outlineLevel="0" max="279" min="278" style="1" width="10.71"/>
    <col collapsed="false" customWidth="true" hidden="false" outlineLevel="0" max="280" min="280" style="1" width="9.29"/>
    <col collapsed="false" customWidth="false" hidden="false" outlineLevel="0" max="281" min="281" style="1" width="9"/>
    <col collapsed="false" customWidth="true" hidden="false" outlineLevel="0" max="282" min="282" style="1" width="28.57"/>
    <col collapsed="false" customWidth="true" hidden="false" outlineLevel="0" max="283" min="283" style="1" width="13.7"/>
    <col collapsed="false" customWidth="true" hidden="false" outlineLevel="0" max="284" min="284" style="1" width="11.42"/>
    <col collapsed="false" customWidth="false" hidden="false" outlineLevel="0" max="512" min="285" style="1" width="9"/>
    <col collapsed="false" customWidth="true" hidden="true" outlineLevel="0" max="513" min="513" style="1" width="11.52"/>
    <col collapsed="false" customWidth="true" hidden="false" outlineLevel="0" max="514" min="514" style="1" width="4.71"/>
    <col collapsed="false" customWidth="true" hidden="false" outlineLevel="0" max="515" min="515" style="1" width="67.41"/>
    <col collapsed="false" customWidth="true" hidden="false" outlineLevel="0" max="516" min="516" style="1" width="11.86"/>
    <col collapsed="false" customWidth="true" hidden="false" outlineLevel="0" max="517" min="517" style="1" width="12.42"/>
    <col collapsed="false" customWidth="true" hidden="false" outlineLevel="0" max="518" min="518" style="1" width="11.3"/>
    <col collapsed="false" customWidth="true" hidden="true" outlineLevel="0" max="533" min="519" style="1" width="11.52"/>
    <col collapsed="false" customWidth="true" hidden="false" outlineLevel="0" max="535" min="534" style="1" width="10.71"/>
    <col collapsed="false" customWidth="true" hidden="false" outlineLevel="0" max="536" min="536" style="1" width="9.29"/>
    <col collapsed="false" customWidth="false" hidden="false" outlineLevel="0" max="537" min="537" style="1" width="9"/>
    <col collapsed="false" customWidth="true" hidden="false" outlineLevel="0" max="538" min="538" style="1" width="28.57"/>
    <col collapsed="false" customWidth="true" hidden="false" outlineLevel="0" max="539" min="539" style="1" width="13.7"/>
    <col collapsed="false" customWidth="true" hidden="false" outlineLevel="0" max="540" min="540" style="1" width="11.42"/>
    <col collapsed="false" customWidth="false" hidden="false" outlineLevel="0" max="768" min="541" style="1" width="9"/>
    <col collapsed="false" customWidth="true" hidden="true" outlineLevel="0" max="769" min="769" style="1" width="11.52"/>
    <col collapsed="false" customWidth="true" hidden="false" outlineLevel="0" max="770" min="770" style="1" width="4.71"/>
    <col collapsed="false" customWidth="true" hidden="false" outlineLevel="0" max="771" min="771" style="1" width="67.41"/>
    <col collapsed="false" customWidth="true" hidden="false" outlineLevel="0" max="772" min="772" style="1" width="11.86"/>
    <col collapsed="false" customWidth="true" hidden="false" outlineLevel="0" max="773" min="773" style="1" width="12.42"/>
    <col collapsed="false" customWidth="true" hidden="false" outlineLevel="0" max="774" min="774" style="1" width="11.3"/>
    <col collapsed="false" customWidth="true" hidden="true" outlineLevel="0" max="789" min="775" style="1" width="11.52"/>
    <col collapsed="false" customWidth="true" hidden="false" outlineLevel="0" max="791" min="790" style="1" width="10.71"/>
    <col collapsed="false" customWidth="true" hidden="false" outlineLevel="0" max="792" min="792" style="1" width="9.29"/>
    <col collapsed="false" customWidth="false" hidden="false" outlineLevel="0" max="793" min="793" style="1" width="9"/>
    <col collapsed="false" customWidth="true" hidden="false" outlineLevel="0" max="794" min="794" style="1" width="28.57"/>
    <col collapsed="false" customWidth="true" hidden="false" outlineLevel="0" max="795" min="795" style="1" width="13.7"/>
    <col collapsed="false" customWidth="true" hidden="false" outlineLevel="0" max="796" min="796" style="1" width="11.42"/>
    <col collapsed="false" customWidth="false" hidden="false" outlineLevel="0" max="1024" min="797" style="1" width="9"/>
  </cols>
  <sheetData>
    <row r="1" customFormat="false" ht="12.75" hidden="false" customHeight="true" outlineLevel="0" collapsed="false">
      <c r="B1" s="2"/>
      <c r="C1" s="2"/>
      <c r="T1" s="3"/>
      <c r="U1" s="3"/>
      <c r="V1" s="3"/>
    </row>
    <row r="2" customFormat="false" ht="12.75" hidden="false" customHeight="true" outlineLevel="0" collapsed="false">
      <c r="T2" s="3"/>
      <c r="U2" s="3"/>
      <c r="V2" s="3"/>
    </row>
    <row r="3" customFormat="false" ht="19.5" hidden="false" customHeight="true" outlineLevel="0" collapsed="false">
      <c r="B3" s="4" t="s">
        <v>102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5"/>
    </row>
    <row r="4" customFormat="false" ht="9.1" hidden="false" customHeight="true" outlineLevel="0" collapsed="false">
      <c r="C4" s="6"/>
      <c r="D4" s="7"/>
      <c r="E4" s="7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8" t="s">
        <v>1</v>
      </c>
    </row>
    <row r="5" customFormat="false" ht="72" hidden="false" customHeight="true" outlineLevel="0" collapsed="false">
      <c r="B5" s="9" t="s">
        <v>2</v>
      </c>
      <c r="C5" s="10" t="s">
        <v>3</v>
      </c>
      <c r="D5" s="11" t="s">
        <v>4</v>
      </c>
      <c r="E5" s="12" t="s">
        <v>92</v>
      </c>
      <c r="F5" s="12"/>
      <c r="G5" s="13" t="s">
        <v>96</v>
      </c>
      <c r="H5" s="13"/>
      <c r="I5" s="12" t="s">
        <v>98</v>
      </c>
      <c r="J5" s="12"/>
      <c r="K5" s="12" t="s">
        <v>101</v>
      </c>
      <c r="L5" s="12"/>
      <c r="M5" s="12" t="s">
        <v>9</v>
      </c>
      <c r="N5" s="12"/>
      <c r="O5" s="12" t="s">
        <v>10</v>
      </c>
      <c r="P5" s="12"/>
      <c r="Q5" s="12" t="s">
        <v>11</v>
      </c>
      <c r="R5" s="12"/>
      <c r="S5" s="13"/>
      <c r="T5" s="12" t="s">
        <v>12</v>
      </c>
      <c r="U5" s="12"/>
    </row>
    <row r="6" customFormat="false" ht="41.25" hidden="false" customHeight="true" outlineLevel="0" collapsed="false">
      <c r="B6" s="9"/>
      <c r="C6" s="10"/>
      <c r="D6" s="11"/>
      <c r="E6" s="14" t="s">
        <v>13</v>
      </c>
      <c r="F6" s="15" t="s">
        <v>14</v>
      </c>
      <c r="G6" s="16" t="s">
        <v>13</v>
      </c>
      <c r="H6" s="17" t="s">
        <v>14</v>
      </c>
      <c r="I6" s="14" t="s">
        <v>13</v>
      </c>
      <c r="J6" s="15" t="s">
        <v>14</v>
      </c>
      <c r="K6" s="14" t="s">
        <v>13</v>
      </c>
      <c r="L6" s="15" t="s">
        <v>14</v>
      </c>
      <c r="M6" s="14" t="s">
        <v>13</v>
      </c>
      <c r="N6" s="15" t="s">
        <v>14</v>
      </c>
      <c r="O6" s="14" t="s">
        <v>13</v>
      </c>
      <c r="P6" s="15" t="s">
        <v>14</v>
      </c>
      <c r="Q6" s="14" t="s">
        <v>13</v>
      </c>
      <c r="R6" s="15" t="s">
        <v>14</v>
      </c>
      <c r="S6" s="18"/>
      <c r="T6" s="14" t="s">
        <v>13</v>
      </c>
      <c r="U6" s="15" t="s">
        <v>14</v>
      </c>
    </row>
    <row r="7" customFormat="false" ht="11.25" hidden="false" customHeight="true" outlineLevel="0" collapsed="false">
      <c r="B7" s="19" t="s">
        <v>15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</row>
    <row r="8" customFormat="false" ht="13.5" hidden="false" customHeight="false" outlineLevel="0" collapsed="false">
      <c r="B8" s="20" t="s">
        <v>16</v>
      </c>
      <c r="C8" s="21" t="s">
        <v>17</v>
      </c>
      <c r="D8" s="22" t="n">
        <f aca="false">+D10+D13</f>
        <v>7593991.98</v>
      </c>
      <c r="E8" s="22" t="n">
        <f aca="false">+E10+E13</f>
        <v>0</v>
      </c>
      <c r="F8" s="22" t="n">
        <f aca="false">+F10+F13</f>
        <v>7593991.98</v>
      </c>
      <c r="G8" s="22" t="n">
        <f aca="false">+G10+G13</f>
        <v>1150000</v>
      </c>
      <c r="H8" s="22" t="n">
        <f aca="false">+H10+H13</f>
        <v>8743991.98</v>
      </c>
      <c r="I8" s="23" t="n">
        <f aca="false">+I10+I13</f>
        <v>2167189</v>
      </c>
      <c r="J8" s="23" t="n">
        <f aca="false">+J10+J13</f>
        <v>10911180.98</v>
      </c>
      <c r="K8" s="22" t="n">
        <f aca="false">+K10+K13</f>
        <v>5200</v>
      </c>
      <c r="L8" s="22" t="n">
        <f aca="false">+L10+L13</f>
        <v>10916380.98</v>
      </c>
      <c r="M8" s="22" t="n">
        <f aca="false">+M10+M13</f>
        <v>0</v>
      </c>
      <c r="N8" s="22" t="n">
        <f aca="false">+N10+N13</f>
        <v>10916380.98</v>
      </c>
      <c r="O8" s="22" t="n">
        <f aca="false">O10+O13</f>
        <v>0</v>
      </c>
      <c r="P8" s="22" t="n">
        <f aca="false">N8+O8</f>
        <v>10916380.98</v>
      </c>
      <c r="Q8" s="24" t="n">
        <f aca="false">Q10+Q13</f>
        <v>0</v>
      </c>
      <c r="R8" s="22" t="n">
        <f aca="false">P8+Q8</f>
        <v>10916380.98</v>
      </c>
      <c r="S8" s="24"/>
      <c r="T8" s="22" t="n">
        <f aca="false">+T10+T13</f>
        <v>0</v>
      </c>
      <c r="U8" s="22" t="n">
        <f aca="false">R8+T8</f>
        <v>10916380.98</v>
      </c>
    </row>
    <row r="9" customFormat="false" ht="10.5" hidden="false" customHeight="true" outlineLevel="0" collapsed="false">
      <c r="B9" s="20"/>
      <c r="C9" s="25" t="s">
        <v>18</v>
      </c>
      <c r="D9" s="26"/>
      <c r="E9" s="26"/>
      <c r="F9" s="26"/>
      <c r="G9" s="26"/>
      <c r="H9" s="26"/>
      <c r="I9" s="27"/>
      <c r="J9" s="27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</row>
    <row r="10" customFormat="false" ht="13.5" hidden="false" customHeight="false" outlineLevel="0" collapsed="false">
      <c r="B10" s="20" t="s">
        <v>19</v>
      </c>
      <c r="C10" s="21" t="s">
        <v>20</v>
      </c>
      <c r="D10" s="22" t="n">
        <f aca="false">D11+D12</f>
        <v>5230891.98</v>
      </c>
      <c r="E10" s="22" t="n">
        <f aca="false">E11+E12</f>
        <v>0</v>
      </c>
      <c r="F10" s="22" t="n">
        <f aca="false">F11+F12</f>
        <v>5230891.98</v>
      </c>
      <c r="G10" s="22" t="n">
        <f aca="false">G11+G12</f>
        <v>0</v>
      </c>
      <c r="H10" s="22" t="n">
        <f aca="false">H11+H12</f>
        <v>5230891.98</v>
      </c>
      <c r="I10" s="23" t="n">
        <f aca="false">I11+I12</f>
        <v>2167189</v>
      </c>
      <c r="J10" s="23" t="n">
        <f aca="false">J11+J12</f>
        <v>7398080.98</v>
      </c>
      <c r="K10" s="22" t="n">
        <f aca="false">K11+K12</f>
        <v>0</v>
      </c>
      <c r="L10" s="22" t="n">
        <f aca="false">L11+L12</f>
        <v>7398080.98</v>
      </c>
      <c r="M10" s="22" t="n">
        <f aca="false">M11+M12</f>
        <v>0</v>
      </c>
      <c r="N10" s="22" t="n">
        <f aca="false">N11+N12</f>
        <v>7398080.98</v>
      </c>
      <c r="O10" s="22" t="n">
        <f aca="false">O11+O12</f>
        <v>0</v>
      </c>
      <c r="P10" s="22" t="n">
        <f aca="false">N10+O10</f>
        <v>7398080.98</v>
      </c>
      <c r="Q10" s="24" t="n">
        <f aca="false">Q11+Q12</f>
        <v>0</v>
      </c>
      <c r="R10" s="22" t="n">
        <f aca="false">P10+Q10</f>
        <v>7398080.98</v>
      </c>
      <c r="S10" s="24"/>
      <c r="T10" s="22" t="n">
        <f aca="false">T11+T12</f>
        <v>0</v>
      </c>
      <c r="U10" s="22" t="n">
        <f aca="false">R10+T10</f>
        <v>7398080.98</v>
      </c>
    </row>
    <row r="11" customFormat="false" ht="13.5" hidden="false" customHeight="false" outlineLevel="0" collapsed="false">
      <c r="B11" s="20"/>
      <c r="C11" s="25" t="s">
        <v>21</v>
      </c>
      <c r="D11" s="26" t="n">
        <v>5202091.98</v>
      </c>
      <c r="E11" s="26" t="n">
        <v>0</v>
      </c>
      <c r="F11" s="24" t="n">
        <f aca="false">D11+E11</f>
        <v>5202091.98</v>
      </c>
      <c r="G11" s="26" t="n">
        <v>0</v>
      </c>
      <c r="H11" s="24" t="n">
        <f aca="false">F11+G11</f>
        <v>5202091.98</v>
      </c>
      <c r="I11" s="27" t="n">
        <v>2167189</v>
      </c>
      <c r="J11" s="28" t="n">
        <f aca="false">H11+I11</f>
        <v>7369280.98</v>
      </c>
      <c r="K11" s="26" t="n">
        <v>0</v>
      </c>
      <c r="L11" s="24" t="n">
        <f aca="false">J11+K11</f>
        <v>7369280.98</v>
      </c>
      <c r="M11" s="24"/>
      <c r="N11" s="24" t="n">
        <f aca="false">L11+M11</f>
        <v>7369280.98</v>
      </c>
      <c r="O11" s="24"/>
      <c r="P11" s="24" t="n">
        <f aca="false">N11+O11</f>
        <v>7369280.98</v>
      </c>
      <c r="Q11" s="24"/>
      <c r="R11" s="24" t="n">
        <f aca="false">P11+Q11</f>
        <v>7369280.98</v>
      </c>
      <c r="S11" s="24"/>
      <c r="T11" s="26" t="n">
        <v>0</v>
      </c>
      <c r="U11" s="24" t="n">
        <f aca="false">P11+T11</f>
        <v>7369280.98</v>
      </c>
    </row>
    <row r="12" customFormat="false" ht="13.5" hidden="false" customHeight="false" outlineLevel="0" collapsed="false">
      <c r="B12" s="20"/>
      <c r="C12" s="25" t="s">
        <v>22</v>
      </c>
      <c r="D12" s="26" t="n">
        <v>28800</v>
      </c>
      <c r="E12" s="26" t="n">
        <v>0</v>
      </c>
      <c r="F12" s="24" t="n">
        <f aca="false">D12+E12</f>
        <v>28800</v>
      </c>
      <c r="G12" s="26" t="n">
        <v>0</v>
      </c>
      <c r="H12" s="24" t="n">
        <f aca="false">F12+G12</f>
        <v>28800</v>
      </c>
      <c r="I12" s="27" t="n">
        <v>0</v>
      </c>
      <c r="J12" s="28" t="n">
        <f aca="false">H12+I12</f>
        <v>28800</v>
      </c>
      <c r="K12" s="26" t="n">
        <v>0</v>
      </c>
      <c r="L12" s="24" t="n">
        <f aca="false">J12+K12</f>
        <v>28800</v>
      </c>
      <c r="M12" s="24" t="n">
        <v>0</v>
      </c>
      <c r="N12" s="24" t="n">
        <f aca="false">L12+M12</f>
        <v>28800</v>
      </c>
      <c r="O12" s="24" t="n">
        <v>0</v>
      </c>
      <c r="P12" s="24" t="n">
        <f aca="false">N12+O12</f>
        <v>28800</v>
      </c>
      <c r="Q12" s="24"/>
      <c r="R12" s="24" t="n">
        <f aca="false">P12+Q12</f>
        <v>28800</v>
      </c>
      <c r="S12" s="24"/>
      <c r="T12" s="26" t="n">
        <v>0</v>
      </c>
      <c r="U12" s="24" t="n">
        <f aca="false">P12+T12</f>
        <v>28800</v>
      </c>
    </row>
    <row r="13" customFormat="false" ht="13.5" hidden="false" customHeight="false" outlineLevel="0" collapsed="false">
      <c r="B13" s="20" t="s">
        <v>23</v>
      </c>
      <c r="C13" s="21" t="s">
        <v>24</v>
      </c>
      <c r="D13" s="22" t="n">
        <f aca="false">SUM(D14:D17)</f>
        <v>2363100</v>
      </c>
      <c r="E13" s="22" t="n">
        <f aca="false">SUM(E14:E17)</f>
        <v>0</v>
      </c>
      <c r="F13" s="22" t="n">
        <f aca="false">SUM(F14:F17)</f>
        <v>2363100</v>
      </c>
      <c r="G13" s="22" t="n">
        <f aca="false">SUM(G14:G17)</f>
        <v>1150000</v>
      </c>
      <c r="H13" s="22" t="n">
        <f aca="false">SUM(H14:H17)</f>
        <v>3513100</v>
      </c>
      <c r="I13" s="23" t="n">
        <f aca="false">SUM(I14:I17)</f>
        <v>0</v>
      </c>
      <c r="J13" s="23" t="n">
        <f aca="false">SUM(J14:J17)</f>
        <v>3513100</v>
      </c>
      <c r="K13" s="22" t="n">
        <f aca="false">SUM(K14:K17)</f>
        <v>5200</v>
      </c>
      <c r="L13" s="22" t="n">
        <f aca="false">SUM(L14:L17)</f>
        <v>3518300</v>
      </c>
      <c r="M13" s="22" t="n">
        <f aca="false">SUM(M14:M17)</f>
        <v>0</v>
      </c>
      <c r="N13" s="22" t="n">
        <f aca="false">SUM(N14:N17)</f>
        <v>3518300</v>
      </c>
      <c r="O13" s="22" t="n">
        <f aca="false">O14+O15+O16+O17</f>
        <v>0</v>
      </c>
      <c r="P13" s="22" t="n">
        <f aca="false">N13+O13</f>
        <v>3518300</v>
      </c>
      <c r="Q13" s="24" t="n">
        <f aca="false">Q14+Q15+Q16+Q17</f>
        <v>0</v>
      </c>
      <c r="R13" s="22" t="n">
        <f aca="false">P13+Q13</f>
        <v>3518300</v>
      </c>
      <c r="S13" s="24"/>
      <c r="T13" s="22" t="n">
        <f aca="false">SUM(T14:T17)</f>
        <v>0</v>
      </c>
      <c r="U13" s="22" t="n">
        <f aca="false">R13+T13</f>
        <v>3518300</v>
      </c>
    </row>
    <row r="14" customFormat="false" ht="13.5" hidden="false" customHeight="false" outlineLevel="0" collapsed="false">
      <c r="B14" s="20"/>
      <c r="C14" s="25" t="s">
        <v>25</v>
      </c>
      <c r="D14" s="26" t="n">
        <v>2270000</v>
      </c>
      <c r="E14" s="26"/>
      <c r="F14" s="24" t="n">
        <f aca="false">D14+E14</f>
        <v>2270000</v>
      </c>
      <c r="G14" s="26"/>
      <c r="H14" s="24" t="n">
        <f aca="false">F14+G14</f>
        <v>2270000</v>
      </c>
      <c r="I14" s="27"/>
      <c r="J14" s="27" t="n">
        <f aca="false">H14+I14</f>
        <v>2270000</v>
      </c>
      <c r="K14" s="26"/>
      <c r="L14" s="26" t="n">
        <f aca="false">J14+K14</f>
        <v>2270000</v>
      </c>
      <c r="M14" s="26"/>
      <c r="N14" s="26" t="n">
        <f aca="false">L14+M14</f>
        <v>2270000</v>
      </c>
      <c r="O14" s="26"/>
      <c r="P14" s="24" t="n">
        <f aca="false">N14+O14</f>
        <v>2270000</v>
      </c>
      <c r="Q14" s="24"/>
      <c r="R14" s="24" t="n">
        <f aca="false">P14+Q14</f>
        <v>2270000</v>
      </c>
      <c r="S14" s="24"/>
      <c r="T14" s="26"/>
      <c r="U14" s="24" t="n">
        <f aca="false">R14+T14</f>
        <v>2270000</v>
      </c>
      <c r="Z14" s="29"/>
    </row>
    <row r="15" customFormat="false" ht="13.5" hidden="false" customHeight="false" outlineLevel="0" collapsed="false">
      <c r="B15" s="20"/>
      <c r="C15" s="25" t="s">
        <v>26</v>
      </c>
      <c r="D15" s="26" t="n">
        <v>0</v>
      </c>
      <c r="E15" s="26"/>
      <c r="F15" s="24" t="n">
        <f aca="false">D15+E15</f>
        <v>0</v>
      </c>
      <c r="G15" s="26"/>
      <c r="H15" s="24" t="n">
        <f aca="false">F15+G15</f>
        <v>0</v>
      </c>
      <c r="I15" s="27" t="n">
        <v>0</v>
      </c>
      <c r="J15" s="27" t="n">
        <f aca="false">H15+I15</f>
        <v>0</v>
      </c>
      <c r="K15" s="26" t="n">
        <v>0</v>
      </c>
      <c r="L15" s="26" t="n">
        <f aca="false">J15+K15</f>
        <v>0</v>
      </c>
      <c r="M15" s="26"/>
      <c r="N15" s="26" t="n">
        <f aca="false">L15+M15</f>
        <v>0</v>
      </c>
      <c r="O15" s="26"/>
      <c r="P15" s="24" t="n">
        <f aca="false">N15+O15</f>
        <v>0</v>
      </c>
      <c r="Q15" s="24"/>
      <c r="R15" s="24" t="n">
        <f aca="false">P15+Q15</f>
        <v>0</v>
      </c>
      <c r="S15" s="24"/>
      <c r="T15" s="26"/>
      <c r="U15" s="24" t="n">
        <f aca="false">R15+T15</f>
        <v>0</v>
      </c>
    </row>
    <row r="16" customFormat="false" ht="13.5" hidden="false" customHeight="false" outlineLevel="0" collapsed="false">
      <c r="B16" s="20"/>
      <c r="C16" s="25" t="s">
        <v>27</v>
      </c>
      <c r="D16" s="26" t="n">
        <v>93100</v>
      </c>
      <c r="E16" s="26"/>
      <c r="F16" s="24" t="n">
        <f aca="false">D16+E16</f>
        <v>93100</v>
      </c>
      <c r="G16" s="26"/>
      <c r="H16" s="24" t="n">
        <f aca="false">F16+G16</f>
        <v>93100</v>
      </c>
      <c r="I16" s="27"/>
      <c r="J16" s="27" t="n">
        <f aca="false">H16+I16</f>
        <v>93100</v>
      </c>
      <c r="K16" s="26" t="n">
        <v>5200</v>
      </c>
      <c r="L16" s="26" t="n">
        <f aca="false">J16+K16</f>
        <v>98300</v>
      </c>
      <c r="M16" s="26"/>
      <c r="N16" s="26" t="n">
        <f aca="false">L16+M16</f>
        <v>98300</v>
      </c>
      <c r="O16" s="26"/>
      <c r="P16" s="24" t="n">
        <f aca="false">N16+O16</f>
        <v>98300</v>
      </c>
      <c r="Q16" s="24"/>
      <c r="R16" s="24" t="n">
        <f aca="false">P16+Q16</f>
        <v>98300</v>
      </c>
      <c r="S16" s="24"/>
      <c r="T16" s="26"/>
      <c r="U16" s="24" t="n">
        <f aca="false">R16+T16</f>
        <v>98300</v>
      </c>
    </row>
    <row r="17" customFormat="false" ht="12" hidden="false" customHeight="true" outlineLevel="0" collapsed="false">
      <c r="B17" s="20"/>
      <c r="C17" s="25" t="s">
        <v>28</v>
      </c>
      <c r="D17" s="26" t="n">
        <v>0</v>
      </c>
      <c r="E17" s="26"/>
      <c r="F17" s="24" t="n">
        <f aca="false">D17+E17</f>
        <v>0</v>
      </c>
      <c r="G17" s="26" t="n">
        <v>1150000</v>
      </c>
      <c r="H17" s="24" t="n">
        <f aca="false">F17+G17</f>
        <v>1150000</v>
      </c>
      <c r="I17" s="27"/>
      <c r="J17" s="27" t="n">
        <f aca="false">H17+I17</f>
        <v>1150000</v>
      </c>
      <c r="K17" s="26"/>
      <c r="L17" s="26" t="n">
        <f aca="false">J17+K17</f>
        <v>1150000</v>
      </c>
      <c r="M17" s="26" t="n">
        <v>0</v>
      </c>
      <c r="N17" s="26" t="n">
        <f aca="false">L17+M17</f>
        <v>1150000</v>
      </c>
      <c r="O17" s="26" t="n">
        <v>0</v>
      </c>
      <c r="P17" s="24" t="n">
        <f aca="false">N17+O17</f>
        <v>1150000</v>
      </c>
      <c r="Q17" s="24"/>
      <c r="R17" s="24" t="n">
        <f aca="false">P17+Q17</f>
        <v>1150000</v>
      </c>
      <c r="S17" s="24"/>
      <c r="T17" s="26" t="n">
        <v>0</v>
      </c>
      <c r="U17" s="24" t="n">
        <f aca="false">R17+T17</f>
        <v>1150000</v>
      </c>
    </row>
    <row r="18" customFormat="false" ht="13.5" hidden="false" customHeight="false" outlineLevel="0" collapsed="false">
      <c r="B18" s="30" t="n">
        <v>2</v>
      </c>
      <c r="C18" s="31" t="s">
        <v>29</v>
      </c>
      <c r="D18" s="32" t="n">
        <v>7855536.58</v>
      </c>
      <c r="E18" s="26" t="n">
        <v>1000000</v>
      </c>
      <c r="F18" s="22" t="n">
        <f aca="false">E18+D18</f>
        <v>8855536.58</v>
      </c>
      <c r="G18" s="26" t="n">
        <v>150000</v>
      </c>
      <c r="H18" s="22" t="n">
        <f aca="false">+F18+G18</f>
        <v>9005536.58</v>
      </c>
      <c r="I18" s="33" t="n">
        <v>2167189</v>
      </c>
      <c r="J18" s="33" t="n">
        <f aca="false">+H18+I18</f>
        <v>11172725.58</v>
      </c>
      <c r="K18" s="32" t="n">
        <v>5200</v>
      </c>
      <c r="L18" s="32" t="n">
        <f aca="false">+J18+K18</f>
        <v>11177925.58</v>
      </c>
      <c r="M18" s="32" t="n">
        <v>0</v>
      </c>
      <c r="N18" s="32" t="n">
        <f aca="false">+L18+M18</f>
        <v>11177925.58</v>
      </c>
      <c r="O18" s="32"/>
      <c r="P18" s="24" t="n">
        <f aca="false">N18+O18</f>
        <v>11177925.58</v>
      </c>
      <c r="Q18" s="24"/>
      <c r="R18" s="24" t="n">
        <f aca="false">P18+Q18</f>
        <v>11177925.58</v>
      </c>
      <c r="S18" s="24"/>
      <c r="T18" s="32" t="n">
        <v>0</v>
      </c>
      <c r="U18" s="32" t="n">
        <f aca="false">R18+T18</f>
        <v>11177925.58</v>
      </c>
    </row>
    <row r="19" customFormat="false" ht="13.5" hidden="false" customHeight="false" outlineLevel="0" collapsed="false">
      <c r="B19" s="20" t="s">
        <v>30</v>
      </c>
      <c r="C19" s="34" t="s">
        <v>31</v>
      </c>
      <c r="D19" s="27" t="n">
        <v>1581369.87</v>
      </c>
      <c r="E19" s="26"/>
      <c r="F19" s="22" t="n">
        <f aca="false">E19+D19</f>
        <v>1581369.87</v>
      </c>
      <c r="G19" s="26"/>
      <c r="H19" s="24" t="n">
        <f aca="false">+F19+G19</f>
        <v>1581369.87</v>
      </c>
      <c r="I19" s="27"/>
      <c r="J19" s="28" t="n">
        <f aca="false">+H19+I19</f>
        <v>1581369.87</v>
      </c>
      <c r="K19" s="26"/>
      <c r="L19" s="24" t="n">
        <f aca="false">+J19+K19</f>
        <v>1581369.87</v>
      </c>
      <c r="M19" s="24"/>
      <c r="N19" s="24" t="n">
        <f aca="false">+L19+M19</f>
        <v>1581369.87</v>
      </c>
      <c r="O19" s="24"/>
      <c r="P19" s="24" t="n">
        <f aca="false">+N19+O19</f>
        <v>1581369.87</v>
      </c>
      <c r="Q19" s="24"/>
      <c r="R19" s="24" t="n">
        <f aca="false">SUM(P19+Q19)</f>
        <v>1581369.87</v>
      </c>
      <c r="S19" s="24"/>
      <c r="T19" s="26"/>
      <c r="U19" s="24" t="n">
        <f aca="false">+J19+T19</f>
        <v>1581369.87</v>
      </c>
    </row>
    <row r="20" customFormat="false" ht="13.5" hidden="false" customHeight="false" outlineLevel="0" collapsed="false">
      <c r="B20" s="20" t="s">
        <v>32</v>
      </c>
      <c r="C20" s="35" t="s">
        <v>33</v>
      </c>
      <c r="D20" s="36"/>
      <c r="E20" s="26" t="n">
        <v>0</v>
      </c>
      <c r="F20" s="22" t="n">
        <f aca="false">E20+D20</f>
        <v>0</v>
      </c>
      <c r="G20" s="26"/>
      <c r="H20" s="24" t="n">
        <f aca="false">+F20+G20</f>
        <v>0</v>
      </c>
      <c r="I20" s="27"/>
      <c r="J20" s="28" t="n">
        <f aca="false">SUM(H20+I20)</f>
        <v>0</v>
      </c>
      <c r="K20" s="26"/>
      <c r="L20" s="24" t="n">
        <f aca="false">SUM(J20+K20)</f>
        <v>0</v>
      </c>
      <c r="M20" s="24"/>
      <c r="N20" s="24" t="n">
        <f aca="false">SUM(L20+M20)</f>
        <v>0</v>
      </c>
      <c r="O20" s="24"/>
      <c r="P20" s="24" t="n">
        <f aca="false">SUM(N20+O20)</f>
        <v>0</v>
      </c>
      <c r="Q20" s="24"/>
      <c r="R20" s="24" t="n">
        <f aca="false">SUM(P20+Q20)</f>
        <v>0</v>
      </c>
      <c r="S20" s="24"/>
      <c r="T20" s="26"/>
      <c r="U20" s="24" t="n">
        <f aca="false">SUM(J20+T20)</f>
        <v>0</v>
      </c>
    </row>
    <row r="21" customFormat="false" ht="13.5" hidden="false" customHeight="false" outlineLevel="0" collapsed="false">
      <c r="B21" s="20" t="s">
        <v>34</v>
      </c>
      <c r="C21" s="37" t="s">
        <v>35</v>
      </c>
      <c r="D21" s="38" t="n">
        <v>7855536.58</v>
      </c>
      <c r="E21" s="38" t="n">
        <f aca="false">E18+E20</f>
        <v>1000000</v>
      </c>
      <c r="F21" s="22" t="n">
        <f aca="false">E21+D21</f>
        <v>8855536.58</v>
      </c>
      <c r="G21" s="38" t="n">
        <f aca="false">G18+G20</f>
        <v>150000</v>
      </c>
      <c r="H21" s="22" t="n">
        <f aca="false">H18+H20</f>
        <v>9005536.58</v>
      </c>
      <c r="I21" s="39" t="n">
        <f aca="false">I18+I20</f>
        <v>2167189</v>
      </c>
      <c r="J21" s="28" t="n">
        <f aca="false">SUM(H21+I21)</f>
        <v>11172725.58</v>
      </c>
      <c r="K21" s="38" t="n">
        <f aca="false">K18+K20</f>
        <v>5200</v>
      </c>
      <c r="L21" s="24" t="n">
        <f aca="false">SUM(J21+K21)</f>
        <v>11177925.58</v>
      </c>
      <c r="M21" s="38" t="n">
        <f aca="false">M18+M20</f>
        <v>0</v>
      </c>
      <c r="N21" s="24" t="n">
        <f aca="false">SUM(L21+M21)</f>
        <v>11177925.58</v>
      </c>
      <c r="O21" s="38" t="n">
        <f aca="false">O18+O20</f>
        <v>0</v>
      </c>
      <c r="P21" s="24" t="n">
        <f aca="false">N21+O21</f>
        <v>11177925.58</v>
      </c>
      <c r="Q21" s="24" t="n">
        <f aca="false">Q18+Q20</f>
        <v>0</v>
      </c>
      <c r="R21" s="24" t="n">
        <f aca="false">P21+Q21</f>
        <v>11177925.58</v>
      </c>
      <c r="S21" s="24"/>
      <c r="T21" s="38" t="n">
        <v>0</v>
      </c>
      <c r="U21" s="24" t="n">
        <f aca="false">R21+T21</f>
        <v>11177925.58</v>
      </c>
      <c r="W21" s="29"/>
    </row>
    <row r="22" customFormat="false" ht="12" hidden="false" customHeight="true" outlineLevel="0" collapsed="false">
      <c r="B22" s="30" t="s">
        <v>36</v>
      </c>
      <c r="C22" s="25" t="s">
        <v>37</v>
      </c>
      <c r="D22" s="40" t="n">
        <f aca="false">IF(D10=0,0,D25/D10*-100)</f>
        <v>5.00000001911719</v>
      </c>
      <c r="E22" s="41"/>
      <c r="F22" s="40" t="n">
        <f aca="false">IF(F10=0,0,F25/F10*-100)</f>
        <v>24.1171984591431</v>
      </c>
      <c r="G22" s="41"/>
      <c r="H22" s="40" t="n">
        <f aca="false">IF(H10=0,0,H25/H10*-100)</f>
        <v>5.00000001911719</v>
      </c>
      <c r="I22" s="42"/>
      <c r="J22" s="43" t="n">
        <f aca="false">IF(J10=0,0,J25/J10*-100)</f>
        <v>3.53530328617732</v>
      </c>
      <c r="K22" s="44"/>
      <c r="L22" s="40" t="n">
        <f aca="false">IF(L10=0,0,L25/L10*-100)</f>
        <v>3.53530328617732</v>
      </c>
      <c r="M22" s="40"/>
      <c r="N22" s="40" t="n">
        <f aca="false">IF(N10=0,0,N25/N10*-100)</f>
        <v>3.53530328617732</v>
      </c>
      <c r="O22" s="40"/>
      <c r="P22" s="40" t="n">
        <f aca="false">IF(P10=0,0,P25/P10*-100)</f>
        <v>3.53530328617732</v>
      </c>
      <c r="Q22" s="40"/>
      <c r="R22" s="40" t="n">
        <f aca="false">IF(R10=0,0,R25/R10*-100)</f>
        <v>3.53530328617732</v>
      </c>
      <c r="S22" s="40"/>
      <c r="T22" s="44"/>
      <c r="U22" s="40" t="n">
        <f aca="false">IF(U10=0,0,U25/U10*-100)</f>
        <v>3.53530328617732</v>
      </c>
      <c r="W22" s="45"/>
      <c r="Z22" s="46"/>
    </row>
    <row r="23" customFormat="false" ht="13.5" hidden="false" customHeight="false" outlineLevel="0" collapsed="false">
      <c r="B23" s="30" t="s">
        <v>38</v>
      </c>
      <c r="C23" s="25" t="s">
        <v>39</v>
      </c>
      <c r="D23" s="47" t="n">
        <v>5</v>
      </c>
      <c r="E23" s="41"/>
      <c r="F23" s="47" t="n">
        <v>5</v>
      </c>
      <c r="G23" s="41"/>
      <c r="H23" s="47" t="n">
        <v>5</v>
      </c>
      <c r="I23" s="42"/>
      <c r="J23" s="48" t="n">
        <v>5</v>
      </c>
      <c r="K23" s="44"/>
      <c r="L23" s="47" t="n">
        <v>5</v>
      </c>
      <c r="M23" s="47"/>
      <c r="N23" s="47" t="n">
        <v>5</v>
      </c>
      <c r="O23" s="47"/>
      <c r="P23" s="47" t="n">
        <v>5</v>
      </c>
      <c r="Q23" s="47"/>
      <c r="R23" s="47" t="n">
        <v>5</v>
      </c>
      <c r="S23" s="47"/>
      <c r="T23" s="44"/>
      <c r="U23" s="47" t="n">
        <v>5</v>
      </c>
      <c r="W23" s="49"/>
      <c r="X23" s="50"/>
      <c r="Y23" s="49"/>
      <c r="Z23" s="51"/>
      <c r="AA23" s="52"/>
    </row>
    <row r="24" customFormat="false" ht="14.25" hidden="false" customHeight="true" outlineLevel="0" collapsed="false">
      <c r="B24" s="30" t="s">
        <v>40</v>
      </c>
      <c r="C24" s="21" t="s">
        <v>41</v>
      </c>
      <c r="D24" s="22" t="n">
        <f aca="false">D10*D23/-100</f>
        <v>-261544.599</v>
      </c>
      <c r="E24" s="32"/>
      <c r="F24" s="22" t="n">
        <f aca="false">F10*F23/-100</f>
        <v>-261544.599</v>
      </c>
      <c r="G24" s="32"/>
      <c r="H24" s="22" t="n">
        <f aca="false">H10*H23/-100</f>
        <v>-261544.599</v>
      </c>
      <c r="I24" s="33"/>
      <c r="J24" s="23" t="n">
        <f aca="false">J10*J23/-100</f>
        <v>-369904.049</v>
      </c>
      <c r="K24" s="32"/>
      <c r="L24" s="22" t="n">
        <f aca="false">L10*L23/-100</f>
        <v>-369904.049</v>
      </c>
      <c r="M24" s="22"/>
      <c r="N24" s="22" t="n">
        <f aca="false">N10*N23/-100</f>
        <v>-369904.049</v>
      </c>
      <c r="O24" s="22"/>
      <c r="P24" s="22" t="n">
        <f aca="false">P10*P23/-100</f>
        <v>-369904.049</v>
      </c>
      <c r="Q24" s="22"/>
      <c r="R24" s="22" t="n">
        <f aca="false">R10*R23/-100</f>
        <v>-369904.049</v>
      </c>
      <c r="S24" s="22"/>
      <c r="T24" s="32"/>
      <c r="U24" s="22" t="n">
        <f aca="false">U10*U23/-100</f>
        <v>-369904.049</v>
      </c>
      <c r="W24" s="53"/>
      <c r="X24" s="54"/>
      <c r="Y24" s="53"/>
      <c r="Z24" s="55"/>
    </row>
    <row r="25" customFormat="false" ht="13.5" hidden="false" customHeight="false" outlineLevel="0" collapsed="false">
      <c r="B25" s="30" t="s">
        <v>42</v>
      </c>
      <c r="C25" s="21" t="s">
        <v>43</v>
      </c>
      <c r="D25" s="56" t="n">
        <f aca="false">D8-D21</f>
        <v>-261544.6</v>
      </c>
      <c r="E25" s="32"/>
      <c r="F25" s="56" t="n">
        <f aca="false">F8-F21</f>
        <v>-1261544.6</v>
      </c>
      <c r="G25" s="32"/>
      <c r="H25" s="56" t="n">
        <f aca="false">H8-H21</f>
        <v>-261544.6</v>
      </c>
      <c r="I25" s="33"/>
      <c r="J25" s="57" t="n">
        <f aca="false">J8-J21</f>
        <v>-261544.6</v>
      </c>
      <c r="K25" s="32"/>
      <c r="L25" s="56" t="n">
        <f aca="false">L8-L21</f>
        <v>-261544.6</v>
      </c>
      <c r="M25" s="56"/>
      <c r="N25" s="56" t="n">
        <f aca="false">N8-N21</f>
        <v>-261544.6</v>
      </c>
      <c r="O25" s="56"/>
      <c r="P25" s="56" t="n">
        <f aca="false">P8-P21</f>
        <v>-261544.6</v>
      </c>
      <c r="Q25" s="56"/>
      <c r="R25" s="56" t="n">
        <f aca="false">R8-R21</f>
        <v>-261544.6</v>
      </c>
      <c r="S25" s="56"/>
      <c r="T25" s="32"/>
      <c r="U25" s="56" t="n">
        <f aca="false">U8-U21</f>
        <v>-261544.6</v>
      </c>
      <c r="V25" s="29"/>
      <c r="W25" s="58"/>
      <c r="X25" s="58"/>
      <c r="Y25" s="58"/>
      <c r="Z25" s="58"/>
      <c r="AA25" s="58"/>
    </row>
    <row r="26" customFormat="false" ht="14.05" hidden="false" customHeight="true" outlineLevel="0" collapsed="false">
      <c r="B26" s="30" t="s">
        <v>44</v>
      </c>
      <c r="C26" s="21" t="s">
        <v>45</v>
      </c>
      <c r="D26" s="56" t="n">
        <f aca="false">+D24-D25</f>
        <v>0.000999999610939994</v>
      </c>
      <c r="E26" s="32"/>
      <c r="F26" s="56" t="n">
        <f aca="false">+F24-F25</f>
        <v>1000000.001</v>
      </c>
      <c r="G26" s="32"/>
      <c r="H26" s="56" t="n">
        <f aca="false">+H24-H25</f>
        <v>0.000999999610939994</v>
      </c>
      <c r="I26" s="33"/>
      <c r="J26" s="57" t="n">
        <f aca="false">+J24-J25</f>
        <v>-108359.449</v>
      </c>
      <c r="K26" s="32"/>
      <c r="L26" s="56" t="n">
        <f aca="false">+L24-L25</f>
        <v>-108359.449</v>
      </c>
      <c r="M26" s="56"/>
      <c r="N26" s="56" t="n">
        <f aca="false">+N24-N25</f>
        <v>-108359.449</v>
      </c>
      <c r="O26" s="56"/>
      <c r="P26" s="56" t="n">
        <f aca="false">+P24-P25</f>
        <v>-108359.449</v>
      </c>
      <c r="Q26" s="56"/>
      <c r="R26" s="56" t="n">
        <f aca="false">+R24-R25</f>
        <v>-108359.449</v>
      </c>
      <c r="S26" s="56"/>
      <c r="T26" s="32"/>
      <c r="U26" s="56" t="n">
        <f aca="false">+U24-U25</f>
        <v>-108359.449</v>
      </c>
      <c r="W26" s="58"/>
      <c r="X26" s="58"/>
      <c r="Y26" s="58"/>
      <c r="Z26" s="58"/>
      <c r="AA26" s="29"/>
    </row>
    <row r="27" s="59" customFormat="true" ht="8.25" hidden="true" customHeight="true" outlineLevel="0" collapsed="false">
      <c r="B27" s="30"/>
      <c r="C27" s="21"/>
      <c r="D27" s="56"/>
      <c r="E27" s="32"/>
      <c r="F27" s="56"/>
      <c r="G27" s="32"/>
      <c r="H27" s="56"/>
      <c r="I27" s="33"/>
      <c r="J27" s="57"/>
      <c r="K27" s="32"/>
      <c r="L27" s="56"/>
      <c r="M27" s="56"/>
      <c r="N27" s="56"/>
      <c r="O27" s="56"/>
      <c r="P27" s="56"/>
      <c r="Q27" s="56"/>
      <c r="R27" s="56"/>
      <c r="S27" s="56"/>
      <c r="T27" s="32"/>
      <c r="U27" s="56"/>
      <c r="W27" s="60"/>
      <c r="X27" s="60"/>
      <c r="Y27" s="60"/>
      <c r="Z27" s="60"/>
      <c r="AA27" s="61"/>
    </row>
    <row r="28" customFormat="false" ht="12" hidden="false" customHeight="true" outlineLevel="0" collapsed="false">
      <c r="B28" s="62" t="n">
        <v>4</v>
      </c>
      <c r="C28" s="21" t="s">
        <v>46</v>
      </c>
      <c r="D28" s="63" t="n">
        <f aca="false">D32+D30</f>
        <v>312125.45</v>
      </c>
      <c r="E28" s="64" t="n">
        <f aca="false">E32+E30</f>
        <v>0</v>
      </c>
      <c r="F28" s="114" t="n">
        <f aca="false">F32+F30</f>
        <v>312125.45</v>
      </c>
      <c r="G28" s="64" t="n">
        <f aca="false">G32+G30</f>
        <v>0</v>
      </c>
      <c r="H28" s="22" t="n">
        <f aca="false">G28+F28</f>
        <v>312125.45</v>
      </c>
      <c r="I28" s="65" t="n">
        <f aca="false">I32+I30</f>
        <v>0</v>
      </c>
      <c r="J28" s="23" t="n">
        <f aca="false">I28+H28</f>
        <v>312125.45</v>
      </c>
      <c r="K28" s="64" t="n">
        <f aca="false">K32+K30</f>
        <v>0</v>
      </c>
      <c r="L28" s="22" t="n">
        <f aca="false">K28+J28</f>
        <v>312125.45</v>
      </c>
      <c r="M28" s="64" t="n">
        <f aca="false">M32+M30</f>
        <v>0</v>
      </c>
      <c r="N28" s="22" t="n">
        <f aca="false">M28+L28</f>
        <v>312125.45</v>
      </c>
      <c r="O28" s="22"/>
      <c r="P28" s="22" t="n">
        <f aca="false">O28+N28</f>
        <v>312125.45</v>
      </c>
      <c r="Q28" s="22"/>
      <c r="R28" s="22" t="n">
        <f aca="false">Q28+P28</f>
        <v>312125.45</v>
      </c>
      <c r="S28" s="22"/>
      <c r="T28" s="64" t="n">
        <f aca="false">T32+T30</f>
        <v>0</v>
      </c>
      <c r="U28" s="22" t="n">
        <f aca="false">T28+N28</f>
        <v>312125.45</v>
      </c>
      <c r="W28" s="58"/>
      <c r="X28" s="58"/>
      <c r="Y28" s="58"/>
      <c r="Z28" s="58"/>
      <c r="AA28" s="29"/>
    </row>
    <row r="29" customFormat="false" ht="12.75" hidden="false" customHeight="true" outlineLevel="0" collapsed="false">
      <c r="B29" s="62"/>
      <c r="C29" s="21" t="s">
        <v>47</v>
      </c>
      <c r="D29" s="56" t="n">
        <f aca="false">D42-D44</f>
        <v>0</v>
      </c>
      <c r="E29" s="32"/>
      <c r="F29" s="56" t="n">
        <f aca="false">F42-F44</f>
        <v>0</v>
      </c>
      <c r="G29" s="32"/>
      <c r="H29" s="56" t="n">
        <f aca="false">H42-H44</f>
        <v>0</v>
      </c>
      <c r="I29" s="33"/>
      <c r="J29" s="57" t="n">
        <f aca="false">J42-J44</f>
        <v>0</v>
      </c>
      <c r="K29" s="32"/>
      <c r="L29" s="56" t="n">
        <f aca="false">L42-L44</f>
        <v>0</v>
      </c>
      <c r="M29" s="56"/>
      <c r="N29" s="56" t="n">
        <f aca="false">N42-N44</f>
        <v>0</v>
      </c>
      <c r="O29" s="56"/>
      <c r="P29" s="56" t="n">
        <f aca="false">P42-P44</f>
        <v>0</v>
      </c>
      <c r="Q29" s="56"/>
      <c r="R29" s="56"/>
      <c r="S29" s="56"/>
      <c r="T29" s="32"/>
      <c r="U29" s="56" t="n">
        <f aca="false">U42-U44</f>
        <v>0</v>
      </c>
      <c r="W29" s="58"/>
      <c r="X29" s="58"/>
      <c r="Y29" s="58"/>
      <c r="Z29" s="58"/>
      <c r="AA29" s="29"/>
    </row>
    <row r="30" customFormat="false" ht="12.75" hidden="false" customHeight="true" outlineLevel="0" collapsed="false">
      <c r="B30" s="62"/>
      <c r="C30" s="21" t="s">
        <v>48</v>
      </c>
      <c r="D30" s="56" t="n">
        <v>312125.45</v>
      </c>
      <c r="E30" s="32" t="n">
        <v>0</v>
      </c>
      <c r="F30" s="22" t="n">
        <f aca="false">E30+D30</f>
        <v>312125.45</v>
      </c>
      <c r="G30" s="66" t="n">
        <v>0</v>
      </c>
      <c r="H30" s="22" t="n">
        <f aca="false">G30+F30</f>
        <v>312125.45</v>
      </c>
      <c r="I30" s="67" t="n">
        <v>0</v>
      </c>
      <c r="J30" s="23" t="n">
        <f aca="false">I30+H30</f>
        <v>312125.45</v>
      </c>
      <c r="K30" s="66" t="n">
        <v>0</v>
      </c>
      <c r="L30" s="22" t="n">
        <f aca="false">K30+J30</f>
        <v>312125.45</v>
      </c>
      <c r="M30" s="68" t="n">
        <v>0</v>
      </c>
      <c r="N30" s="22" t="n">
        <f aca="false">M30+L30</f>
        <v>312125.45</v>
      </c>
      <c r="O30" s="22"/>
      <c r="P30" s="22" t="n">
        <f aca="false">O30+N30</f>
        <v>312125.45</v>
      </c>
      <c r="Q30" s="22"/>
      <c r="R30" s="22" t="n">
        <f aca="false">Q30+P30</f>
        <v>312125.45</v>
      </c>
      <c r="S30" s="22"/>
      <c r="T30" s="32"/>
      <c r="U30" s="22" t="n">
        <f aca="false">T30+N30</f>
        <v>312125.45</v>
      </c>
      <c r="W30" s="58"/>
      <c r="X30" s="58"/>
      <c r="Y30" s="58"/>
      <c r="Z30" s="58"/>
      <c r="AA30" s="29"/>
    </row>
    <row r="31" customFormat="false" ht="14.25" hidden="false" customHeight="true" outlineLevel="0" collapsed="false">
      <c r="B31" s="62"/>
      <c r="C31" s="21" t="s">
        <v>49</v>
      </c>
      <c r="D31" s="56"/>
      <c r="E31" s="32"/>
      <c r="F31" s="56"/>
      <c r="G31" s="32"/>
      <c r="H31" s="56"/>
      <c r="I31" s="33"/>
      <c r="J31" s="57"/>
      <c r="K31" s="32"/>
      <c r="L31" s="56"/>
      <c r="M31" s="56"/>
      <c r="N31" s="56"/>
      <c r="O31" s="56"/>
      <c r="P31" s="56"/>
      <c r="Q31" s="56"/>
      <c r="R31" s="56"/>
      <c r="S31" s="56"/>
      <c r="T31" s="32"/>
      <c r="U31" s="56"/>
      <c r="W31" s="58"/>
      <c r="X31" s="58"/>
      <c r="Y31" s="58"/>
      <c r="Z31" s="58"/>
      <c r="AA31" s="29"/>
    </row>
    <row r="32" customFormat="false" ht="14.25" hidden="false" customHeight="true" outlineLevel="0" collapsed="false">
      <c r="B32" s="62"/>
      <c r="C32" s="69" t="s">
        <v>50</v>
      </c>
      <c r="D32" s="56" t="n">
        <v>0</v>
      </c>
      <c r="E32" s="32"/>
      <c r="F32" s="22" t="n">
        <f aca="false">E32+D32</f>
        <v>0</v>
      </c>
      <c r="G32" s="32"/>
      <c r="H32" s="22" t="n">
        <f aca="false">G32+F32</f>
        <v>0</v>
      </c>
      <c r="I32" s="33"/>
      <c r="J32" s="23" t="n">
        <f aca="false">I32+H32</f>
        <v>0</v>
      </c>
      <c r="K32" s="32"/>
      <c r="L32" s="22" t="n">
        <f aca="false">K32+J32</f>
        <v>0</v>
      </c>
      <c r="M32" s="22"/>
      <c r="N32" s="22" t="n">
        <f aca="false">M32+L32</f>
        <v>0</v>
      </c>
      <c r="O32" s="22"/>
      <c r="P32" s="22" t="n">
        <f aca="false">O32+N32</f>
        <v>0</v>
      </c>
      <c r="Q32" s="22"/>
      <c r="R32" s="22" t="n">
        <f aca="false">Q32+P32</f>
        <v>0</v>
      </c>
      <c r="S32" s="22"/>
      <c r="T32" s="32"/>
      <c r="U32" s="22" t="n">
        <f aca="false">T32+J32</f>
        <v>0</v>
      </c>
      <c r="W32" s="58"/>
      <c r="X32" s="58"/>
      <c r="Y32" s="58"/>
      <c r="Z32" s="58"/>
      <c r="AA32" s="29"/>
    </row>
    <row r="33" customFormat="false" ht="22.5" hidden="false" customHeight="true" outlineLevel="0" collapsed="false">
      <c r="B33" s="62"/>
      <c r="C33" s="21" t="s">
        <v>51</v>
      </c>
      <c r="D33" s="56" t="n">
        <f aca="false">D43-D45</f>
        <v>0</v>
      </c>
      <c r="E33" s="32"/>
      <c r="F33" s="56" t="n">
        <f aca="false">F43-F45</f>
        <v>0</v>
      </c>
      <c r="G33" s="32"/>
      <c r="H33" s="56" t="n">
        <f aca="false">H43-H45</f>
        <v>0</v>
      </c>
      <c r="I33" s="33"/>
      <c r="J33" s="57" t="n">
        <f aca="false">J43-J45</f>
        <v>0</v>
      </c>
      <c r="K33" s="32"/>
      <c r="L33" s="56" t="n">
        <f aca="false">L43-L45</f>
        <v>0</v>
      </c>
      <c r="M33" s="56"/>
      <c r="N33" s="56" t="n">
        <f aca="false">N43-N45</f>
        <v>0</v>
      </c>
      <c r="O33" s="56"/>
      <c r="P33" s="56" t="n">
        <f aca="false">P43-P45</f>
        <v>0</v>
      </c>
      <c r="Q33" s="56"/>
      <c r="R33" s="56" t="n">
        <f aca="false">R43-R45</f>
        <v>0</v>
      </c>
      <c r="S33" s="56"/>
      <c r="T33" s="32"/>
      <c r="U33" s="56" t="n">
        <f aca="false">U43-U45</f>
        <v>0</v>
      </c>
      <c r="W33" s="58"/>
      <c r="X33" s="58"/>
      <c r="Y33" s="58"/>
      <c r="Z33" s="58"/>
      <c r="AA33" s="29"/>
    </row>
    <row r="34" s="59" customFormat="true" ht="6" hidden="true" customHeight="true" outlineLevel="0" collapsed="false">
      <c r="B34" s="30"/>
      <c r="C34" s="21"/>
      <c r="D34" s="56"/>
      <c r="E34" s="32"/>
      <c r="F34" s="56"/>
      <c r="G34" s="32"/>
      <c r="H34" s="56"/>
      <c r="I34" s="33"/>
      <c r="J34" s="57"/>
      <c r="K34" s="32"/>
      <c r="L34" s="56"/>
      <c r="M34" s="56"/>
      <c r="N34" s="56"/>
      <c r="O34" s="56"/>
      <c r="P34" s="56"/>
      <c r="Q34" s="56"/>
      <c r="R34" s="56"/>
      <c r="S34" s="56"/>
      <c r="T34" s="32"/>
      <c r="U34" s="56"/>
      <c r="W34" s="60"/>
      <c r="X34" s="60"/>
      <c r="Y34" s="60"/>
      <c r="Z34" s="60"/>
      <c r="AA34" s="61"/>
    </row>
    <row r="35" customFormat="false" ht="12" hidden="false" customHeight="true" outlineLevel="0" collapsed="false">
      <c r="B35" s="70" t="s">
        <v>52</v>
      </c>
      <c r="C35" s="21" t="s">
        <v>53</v>
      </c>
      <c r="D35" s="71" t="n">
        <f aca="false">IF(D22&lt;=D23,D10/2,D10)</f>
        <v>5230891.98</v>
      </c>
      <c r="E35" s="72"/>
      <c r="F35" s="71" t="n">
        <f aca="false">IF(F22&lt;=F23,F10/2,F10)</f>
        <v>5230891.98</v>
      </c>
      <c r="G35" s="72"/>
      <c r="H35" s="71" t="n">
        <f aca="false">IF(H22&lt;=H23,H10/2,H10)</f>
        <v>5230891.98</v>
      </c>
      <c r="I35" s="71"/>
      <c r="J35" s="71" t="n">
        <f aca="false">IF(J22&lt;=J23,J10/2,J10)</f>
        <v>3699040.49</v>
      </c>
      <c r="K35" s="72"/>
      <c r="L35" s="71" t="n">
        <f aca="false">IF(L22&lt;=L23,L10/2,L10)</f>
        <v>3699040.49</v>
      </c>
      <c r="M35" s="71"/>
      <c r="N35" s="71" t="n">
        <f aca="false">IF(N22&lt;=N23,N10/2,N10)</f>
        <v>3699040.49</v>
      </c>
      <c r="O35" s="71"/>
      <c r="P35" s="71" t="n">
        <f aca="false">IF(P22&lt;=P23,P10/2,P10)</f>
        <v>3699040.49</v>
      </c>
      <c r="Q35" s="71"/>
      <c r="R35" s="71" t="n">
        <f aca="false">IF(R22&lt;=R23,R10/2,R10)</f>
        <v>3699040.49</v>
      </c>
      <c r="S35" s="71"/>
      <c r="T35" s="72"/>
      <c r="U35" s="71" t="n">
        <f aca="false">IF(U22&lt;=U23,U10/2,U10)</f>
        <v>3699040.49</v>
      </c>
    </row>
    <row r="36" customFormat="false" ht="12" hidden="false" customHeight="true" outlineLevel="0" collapsed="false">
      <c r="B36" s="70" t="s">
        <v>54</v>
      </c>
      <c r="C36" s="21" t="s">
        <v>55</v>
      </c>
      <c r="D36" s="75" t="n">
        <v>2615445.99</v>
      </c>
      <c r="E36" s="75" t="n">
        <v>0</v>
      </c>
      <c r="F36" s="75" t="n">
        <f aca="false">D36+E36</f>
        <v>2615445.99</v>
      </c>
      <c r="G36" s="75"/>
      <c r="H36" s="75" t="n">
        <f aca="false">F36+G36</f>
        <v>2615445.99</v>
      </c>
      <c r="I36" s="76" t="n">
        <v>0</v>
      </c>
      <c r="J36" s="76" t="n">
        <f aca="false">H36+I36</f>
        <v>2615445.99</v>
      </c>
      <c r="K36" s="75" t="n">
        <f aca="false">K10*50/100</f>
        <v>0</v>
      </c>
      <c r="L36" s="75" t="n">
        <f aca="false">J36+K36</f>
        <v>2615445.99</v>
      </c>
      <c r="M36" s="75" t="n">
        <v>0</v>
      </c>
      <c r="N36" s="75" t="n">
        <f aca="false">L36+M36</f>
        <v>2615445.99</v>
      </c>
      <c r="O36" s="75" t="n">
        <v>0</v>
      </c>
      <c r="P36" s="75" t="n">
        <f aca="false">N36+O36</f>
        <v>2615445.99</v>
      </c>
      <c r="Q36" s="75"/>
      <c r="R36" s="75" t="n">
        <f aca="false">P36+Q36</f>
        <v>2615445.99</v>
      </c>
      <c r="S36" s="75"/>
      <c r="T36" s="75" t="n">
        <v>0</v>
      </c>
      <c r="U36" s="75" t="n">
        <f aca="false">R36+T36</f>
        <v>2615445.99</v>
      </c>
    </row>
    <row r="37" customFormat="false" ht="0.75" hidden="false" customHeight="true" outlineLevel="0" collapsed="false">
      <c r="B37" s="70"/>
      <c r="C37" s="21"/>
      <c r="D37" s="77"/>
      <c r="E37" s="77"/>
      <c r="F37" s="77"/>
      <c r="G37" s="77"/>
      <c r="H37" s="77"/>
      <c r="I37" s="78"/>
      <c r="J37" s="79"/>
      <c r="K37" s="80"/>
      <c r="L37" s="77"/>
      <c r="M37" s="77"/>
      <c r="N37" s="77"/>
      <c r="O37" s="77"/>
      <c r="P37" s="77"/>
      <c r="Q37" s="77"/>
      <c r="R37" s="77"/>
      <c r="S37" s="77"/>
      <c r="T37" s="80"/>
      <c r="U37" s="77"/>
    </row>
    <row r="38" customFormat="false" ht="12.75" hidden="false" customHeight="true" outlineLevel="0" collapsed="false">
      <c r="B38" s="70" t="n">
        <v>6</v>
      </c>
      <c r="C38" s="21" t="s">
        <v>56</v>
      </c>
      <c r="D38" s="81" t="n">
        <v>0</v>
      </c>
      <c r="E38" s="81"/>
      <c r="F38" s="81" t="n">
        <v>0</v>
      </c>
      <c r="G38" s="81"/>
      <c r="H38" s="81" t="n">
        <v>0</v>
      </c>
      <c r="I38" s="82"/>
      <c r="J38" s="83" t="n">
        <v>0</v>
      </c>
      <c r="K38" s="84"/>
      <c r="L38" s="81" t="n">
        <v>0</v>
      </c>
      <c r="M38" s="81"/>
      <c r="N38" s="81" t="n">
        <v>0</v>
      </c>
      <c r="O38" s="81"/>
      <c r="P38" s="81" t="n">
        <v>0</v>
      </c>
      <c r="Q38" s="81"/>
      <c r="R38" s="81" t="n">
        <v>0</v>
      </c>
      <c r="S38" s="81"/>
      <c r="T38" s="84"/>
      <c r="U38" s="81" t="n">
        <v>0</v>
      </c>
    </row>
    <row r="39" customFormat="false" ht="13.5" hidden="false" customHeight="false" outlineLevel="0" collapsed="false">
      <c r="B39" s="85" t="s">
        <v>57</v>
      </c>
      <c r="C39" s="86" t="s">
        <v>58</v>
      </c>
      <c r="D39" s="77" t="n">
        <f aca="false">SUM(D40:D42)-SUM(D43:D45)</f>
        <v>0</v>
      </c>
      <c r="E39" s="81"/>
      <c r="F39" s="77" t="n">
        <f aca="false">SUM(F40:F42)-SUM(F43:F45)</f>
        <v>0</v>
      </c>
      <c r="G39" s="81"/>
      <c r="H39" s="77" t="n">
        <v>0</v>
      </c>
      <c r="I39" s="83"/>
      <c r="J39" s="79" t="n">
        <v>0</v>
      </c>
      <c r="K39" s="81"/>
      <c r="L39" s="77" t="n">
        <v>0</v>
      </c>
      <c r="M39" s="77"/>
      <c r="N39" s="77" t="n">
        <v>0</v>
      </c>
      <c r="O39" s="77"/>
      <c r="P39" s="77" t="n">
        <v>0</v>
      </c>
      <c r="Q39" s="77"/>
      <c r="R39" s="77" t="n">
        <v>0</v>
      </c>
      <c r="S39" s="77"/>
      <c r="T39" s="81"/>
      <c r="U39" s="77" t="n">
        <v>0</v>
      </c>
    </row>
    <row r="40" customFormat="false" ht="13.5" hidden="false" customHeight="false" outlineLevel="0" collapsed="false">
      <c r="B40" s="87" t="s">
        <v>59</v>
      </c>
      <c r="C40" s="25" t="s">
        <v>60</v>
      </c>
      <c r="D40" s="88"/>
      <c r="E40" s="89"/>
      <c r="F40" s="88"/>
      <c r="G40" s="90"/>
      <c r="H40" s="88"/>
      <c r="I40" s="91"/>
      <c r="J40" s="92"/>
      <c r="K40" s="93"/>
      <c r="L40" s="88"/>
      <c r="M40" s="88"/>
      <c r="N40" s="88"/>
      <c r="O40" s="88"/>
      <c r="P40" s="88"/>
      <c r="Q40" s="88"/>
      <c r="R40" s="88"/>
      <c r="S40" s="88"/>
      <c r="T40" s="94"/>
      <c r="U40" s="88"/>
      <c r="Z40" s="53"/>
      <c r="AB40" s="95"/>
    </row>
    <row r="41" customFormat="false" ht="13.5" hidden="false" customHeight="false" outlineLevel="0" collapsed="false">
      <c r="B41" s="96" t="s">
        <v>61</v>
      </c>
      <c r="C41" s="25" t="s">
        <v>62</v>
      </c>
      <c r="D41" s="97"/>
      <c r="E41" s="98"/>
      <c r="F41" s="97"/>
      <c r="G41" s="81" t="n">
        <v>0</v>
      </c>
      <c r="H41" s="99" t="n">
        <v>0</v>
      </c>
      <c r="I41" s="91"/>
      <c r="J41" s="100" t="n">
        <v>0</v>
      </c>
      <c r="K41" s="93"/>
      <c r="L41" s="99" t="n">
        <v>0</v>
      </c>
      <c r="M41" s="99"/>
      <c r="N41" s="99" t="n">
        <v>0</v>
      </c>
      <c r="O41" s="99"/>
      <c r="P41" s="99" t="n">
        <v>0</v>
      </c>
      <c r="Q41" s="99"/>
      <c r="R41" s="99" t="n">
        <v>0</v>
      </c>
      <c r="S41" s="99"/>
      <c r="T41" s="94"/>
      <c r="U41" s="99" t="n">
        <v>0</v>
      </c>
    </row>
    <row r="42" customFormat="false" ht="13.5" hidden="false" customHeight="false" outlineLevel="0" collapsed="false">
      <c r="B42" s="101" t="s">
        <v>63</v>
      </c>
      <c r="C42" s="25" t="s">
        <v>64</v>
      </c>
      <c r="D42" s="97"/>
      <c r="E42" s="89"/>
      <c r="F42" s="97"/>
      <c r="G42" s="90"/>
      <c r="H42" s="97"/>
      <c r="I42" s="91"/>
      <c r="J42" s="102"/>
      <c r="K42" s="93"/>
      <c r="L42" s="97"/>
      <c r="M42" s="97"/>
      <c r="N42" s="97"/>
      <c r="O42" s="97"/>
      <c r="P42" s="97"/>
      <c r="Q42" s="97"/>
      <c r="R42" s="97"/>
      <c r="S42" s="97"/>
      <c r="T42" s="94"/>
      <c r="U42" s="97"/>
      <c r="AA42" s="51"/>
    </row>
    <row r="43" customFormat="false" ht="13.5" hidden="false" customHeight="false" outlineLevel="0" collapsed="false">
      <c r="B43" s="101" t="s">
        <v>65</v>
      </c>
      <c r="C43" s="25" t="s">
        <v>66</v>
      </c>
      <c r="D43" s="97"/>
      <c r="E43" s="89"/>
      <c r="F43" s="97"/>
      <c r="G43" s="90"/>
      <c r="H43" s="97"/>
      <c r="I43" s="91"/>
      <c r="J43" s="102"/>
      <c r="K43" s="93"/>
      <c r="L43" s="97"/>
      <c r="M43" s="97"/>
      <c r="N43" s="97"/>
      <c r="O43" s="97"/>
      <c r="P43" s="97"/>
      <c r="Q43" s="97"/>
      <c r="R43" s="97"/>
      <c r="S43" s="97"/>
      <c r="T43" s="94"/>
      <c r="U43" s="97"/>
      <c r="Z43" s="29"/>
      <c r="AB43" s="103"/>
    </row>
    <row r="44" customFormat="false" ht="13.5" hidden="false" customHeight="false" outlineLevel="0" collapsed="false">
      <c r="B44" s="101" t="s">
        <v>67</v>
      </c>
      <c r="C44" s="25" t="s">
        <v>68</v>
      </c>
      <c r="D44" s="97"/>
      <c r="E44" s="89"/>
      <c r="F44" s="97"/>
      <c r="G44" s="90"/>
      <c r="H44" s="97"/>
      <c r="I44" s="91"/>
      <c r="J44" s="102"/>
      <c r="K44" s="93"/>
      <c r="L44" s="97"/>
      <c r="M44" s="97"/>
      <c r="N44" s="97"/>
      <c r="O44" s="97"/>
      <c r="P44" s="97"/>
      <c r="Q44" s="97"/>
      <c r="R44" s="97"/>
      <c r="S44" s="97"/>
      <c r="T44" s="94"/>
      <c r="U44" s="97"/>
    </row>
    <row r="45" customFormat="false" ht="10.5" hidden="false" customHeight="true" outlineLevel="0" collapsed="false">
      <c r="B45" s="101" t="s">
        <v>69</v>
      </c>
      <c r="C45" s="25" t="s">
        <v>70</v>
      </c>
      <c r="D45" s="97"/>
      <c r="E45" s="89"/>
      <c r="F45" s="97"/>
      <c r="G45" s="90"/>
      <c r="H45" s="97"/>
      <c r="I45" s="91"/>
      <c r="J45" s="102"/>
      <c r="K45" s="93"/>
      <c r="L45" s="97"/>
      <c r="M45" s="97"/>
      <c r="N45" s="97"/>
      <c r="O45" s="97"/>
      <c r="P45" s="97"/>
      <c r="Q45" s="97"/>
      <c r="R45" s="97"/>
      <c r="S45" s="97"/>
      <c r="T45" s="94"/>
      <c r="U45" s="97"/>
      <c r="AA45" s="104"/>
    </row>
    <row r="46" customFormat="false" ht="2.25" hidden="true" customHeight="true" outlineLevel="0" collapsed="false">
      <c r="B46" s="20"/>
      <c r="C46" s="105"/>
      <c r="D46" s="105"/>
      <c r="E46" s="105"/>
      <c r="F46" s="105"/>
      <c r="G46" s="105"/>
      <c r="H46" s="105"/>
      <c r="I46" s="106"/>
      <c r="J46" s="106"/>
      <c r="K46" s="105"/>
      <c r="L46" s="105"/>
      <c r="M46" s="105"/>
      <c r="N46" s="105"/>
      <c r="O46" s="105"/>
      <c r="P46" s="105"/>
      <c r="Q46" s="105"/>
      <c r="R46" s="105"/>
      <c r="S46" s="105"/>
      <c r="T46" s="105"/>
      <c r="U46" s="105"/>
    </row>
    <row r="47" customFormat="false" ht="13.5" hidden="false" customHeight="false" outlineLevel="0" collapsed="false">
      <c r="B47" s="85" t="n">
        <v>7</v>
      </c>
      <c r="C47" s="107" t="s">
        <v>71</v>
      </c>
      <c r="D47" s="108" t="n">
        <f aca="false">+D51</f>
        <v>1164365.487</v>
      </c>
      <c r="E47" s="109"/>
      <c r="F47" s="108" t="n">
        <f aca="false">+F51</f>
        <v>1314365.487</v>
      </c>
      <c r="G47" s="75"/>
      <c r="H47" s="108" t="n">
        <f aca="false">+H51</f>
        <v>1336865.487</v>
      </c>
      <c r="I47" s="110"/>
      <c r="J47" s="111" t="n">
        <f aca="false">+J51</f>
        <v>1661943.837</v>
      </c>
      <c r="K47" s="112"/>
      <c r="L47" s="108" t="n">
        <f aca="false">+L51</f>
        <v>1661943.837</v>
      </c>
      <c r="M47" s="108"/>
      <c r="N47" s="108" t="n">
        <f aca="false">+N51</f>
        <v>1661943.837</v>
      </c>
      <c r="O47" s="108"/>
      <c r="P47" s="108" t="n">
        <f aca="false">+P51</f>
        <v>1661943.837</v>
      </c>
      <c r="Q47" s="108"/>
      <c r="R47" s="108" t="n">
        <f aca="false">+R51</f>
        <v>1661943.837</v>
      </c>
      <c r="S47" s="108"/>
      <c r="T47" s="112"/>
      <c r="U47" s="108" t="n">
        <f aca="false">+U51</f>
        <v>1661943.837</v>
      </c>
    </row>
    <row r="48" customFormat="false" ht="13.5" hidden="false" customHeight="false" outlineLevel="0" collapsed="false">
      <c r="B48" s="101" t="s">
        <v>72</v>
      </c>
      <c r="C48" s="113" t="s">
        <v>73</v>
      </c>
      <c r="D48" s="114" t="n">
        <f aca="false">+D18</f>
        <v>7855536.58</v>
      </c>
      <c r="E48" s="115"/>
      <c r="F48" s="114" t="n">
        <f aca="false">+F18</f>
        <v>8855536.58</v>
      </c>
      <c r="G48" s="75"/>
      <c r="H48" s="114" t="n">
        <f aca="false">+H18</f>
        <v>9005536.58</v>
      </c>
      <c r="I48" s="116"/>
      <c r="J48" s="117" t="n">
        <f aca="false">+J18</f>
        <v>11172725.58</v>
      </c>
      <c r="K48" s="118"/>
      <c r="L48" s="114" t="n">
        <f aca="false">+L18</f>
        <v>11177925.58</v>
      </c>
      <c r="M48" s="114"/>
      <c r="N48" s="114" t="n">
        <f aca="false">+N18</f>
        <v>11177925.58</v>
      </c>
      <c r="O48" s="114"/>
      <c r="P48" s="114" t="n">
        <f aca="false">+P18</f>
        <v>11177925.58</v>
      </c>
      <c r="Q48" s="114"/>
      <c r="R48" s="114" t="n">
        <f aca="false">+R18</f>
        <v>11177925.58</v>
      </c>
      <c r="S48" s="114"/>
      <c r="T48" s="118"/>
      <c r="U48" s="114" t="n">
        <f aca="false">+U18</f>
        <v>11177925.58</v>
      </c>
    </row>
    <row r="49" customFormat="false" ht="13.5" hidden="false" customHeight="false" outlineLevel="0" collapsed="false">
      <c r="B49" s="101" t="s">
        <v>74</v>
      </c>
      <c r="C49" s="113" t="s">
        <v>75</v>
      </c>
      <c r="D49" s="114" t="n">
        <f aca="false">+D16</f>
        <v>93100</v>
      </c>
      <c r="E49" s="119"/>
      <c r="F49" s="114" t="n">
        <f aca="false">+F16</f>
        <v>93100</v>
      </c>
      <c r="G49" s="75"/>
      <c r="H49" s="114" t="n">
        <f aca="false">+H16</f>
        <v>93100</v>
      </c>
      <c r="I49" s="116"/>
      <c r="J49" s="117" t="n">
        <f aca="false">+J16</f>
        <v>93100</v>
      </c>
      <c r="K49" s="118"/>
      <c r="L49" s="114" t="n">
        <f aca="false">+L16</f>
        <v>98300</v>
      </c>
      <c r="M49" s="114"/>
      <c r="N49" s="114" t="n">
        <f aca="false">+N16</f>
        <v>98300</v>
      </c>
      <c r="O49" s="114"/>
      <c r="P49" s="114" t="n">
        <f aca="false">+P16</f>
        <v>98300</v>
      </c>
      <c r="Q49" s="114"/>
      <c r="R49" s="114" t="n">
        <f aca="false">+R16</f>
        <v>98300</v>
      </c>
      <c r="S49" s="114"/>
      <c r="T49" s="118"/>
      <c r="U49" s="114" t="n">
        <f aca="false">+U16</f>
        <v>98300</v>
      </c>
    </row>
    <row r="50" customFormat="false" ht="13.5" hidden="false" customHeight="false" outlineLevel="0" collapsed="false">
      <c r="B50" s="101" t="s">
        <v>76</v>
      </c>
      <c r="C50" s="113" t="s">
        <v>77</v>
      </c>
      <c r="D50" s="114" t="n">
        <f aca="false">D48-D49</f>
        <v>7762436.58</v>
      </c>
      <c r="E50" s="119"/>
      <c r="F50" s="114" t="n">
        <f aca="false">F48-F49</f>
        <v>8762436.58</v>
      </c>
      <c r="G50" s="75"/>
      <c r="H50" s="114" t="n">
        <f aca="false">H48-H49</f>
        <v>8912436.58</v>
      </c>
      <c r="I50" s="116"/>
      <c r="J50" s="117" t="n">
        <f aca="false">J48-J49</f>
        <v>11079625.58</v>
      </c>
      <c r="K50" s="118"/>
      <c r="L50" s="114" t="n">
        <f aca="false">L48-L49</f>
        <v>11079625.58</v>
      </c>
      <c r="M50" s="114"/>
      <c r="N50" s="114" t="n">
        <f aca="false">N48-N49</f>
        <v>11079625.58</v>
      </c>
      <c r="O50" s="114"/>
      <c r="P50" s="114" t="n">
        <f aca="false">P48-P49</f>
        <v>11079625.58</v>
      </c>
      <c r="Q50" s="114"/>
      <c r="R50" s="114" t="n">
        <f aca="false">R48-R49</f>
        <v>11079625.58</v>
      </c>
      <c r="S50" s="114"/>
      <c r="T50" s="118"/>
      <c r="U50" s="114" t="n">
        <f aca="false">U48-U49</f>
        <v>11079625.58</v>
      </c>
    </row>
    <row r="51" customFormat="false" ht="14.25" hidden="false" customHeight="true" outlineLevel="0" collapsed="false">
      <c r="B51" s="101" t="s">
        <v>78</v>
      </c>
      <c r="C51" s="113" t="s">
        <v>79</v>
      </c>
      <c r="D51" s="114" t="n">
        <f aca="false">D50*15/100</f>
        <v>1164365.487</v>
      </c>
      <c r="E51" s="119"/>
      <c r="F51" s="114" t="n">
        <f aca="false">F50*15/100</f>
        <v>1314365.487</v>
      </c>
      <c r="G51" s="75"/>
      <c r="H51" s="114" t="n">
        <f aca="false">H50*15/100</f>
        <v>1336865.487</v>
      </c>
      <c r="I51" s="116"/>
      <c r="J51" s="117" t="n">
        <f aca="false">J50*15/100</f>
        <v>1661943.837</v>
      </c>
      <c r="K51" s="118"/>
      <c r="L51" s="114" t="n">
        <f aca="false">L50*15/100</f>
        <v>1661943.837</v>
      </c>
      <c r="M51" s="114"/>
      <c r="N51" s="114" t="n">
        <f aca="false">N50*15/100</f>
        <v>1661943.837</v>
      </c>
      <c r="O51" s="114"/>
      <c r="P51" s="114" t="n">
        <f aca="false">P50*15/100</f>
        <v>1661943.837</v>
      </c>
      <c r="Q51" s="114"/>
      <c r="R51" s="114" t="n">
        <f aca="false">R50*15/100</f>
        <v>1661943.837</v>
      </c>
      <c r="S51" s="114"/>
      <c r="T51" s="118"/>
      <c r="U51" s="114" t="n">
        <f aca="false">U50*15/100</f>
        <v>1661943.837</v>
      </c>
    </row>
    <row r="52" customFormat="false" ht="12" hidden="false" customHeight="true" outlineLevel="0" collapsed="false">
      <c r="B52" s="85" t="s">
        <v>80</v>
      </c>
      <c r="C52" s="107" t="s">
        <v>81</v>
      </c>
      <c r="D52" s="120"/>
      <c r="E52" s="121"/>
      <c r="F52" s="120"/>
      <c r="G52" s="90"/>
      <c r="H52" s="120"/>
      <c r="I52" s="122"/>
      <c r="J52" s="122"/>
      <c r="K52" s="120"/>
      <c r="L52" s="120"/>
      <c r="M52" s="120"/>
      <c r="N52" s="120"/>
      <c r="O52" s="120"/>
      <c r="P52" s="120"/>
      <c r="Q52" s="120"/>
      <c r="R52" s="120"/>
      <c r="S52" s="120"/>
      <c r="T52" s="123"/>
      <c r="U52" s="120"/>
    </row>
    <row r="53" customFormat="false" ht="3" hidden="true" customHeight="true" outlineLevel="0" collapsed="false">
      <c r="B53" s="20"/>
      <c r="C53" s="105"/>
      <c r="D53" s="105"/>
      <c r="E53" s="105"/>
      <c r="F53" s="105"/>
      <c r="G53" s="105"/>
      <c r="H53" s="105"/>
      <c r="I53" s="106"/>
      <c r="J53" s="106"/>
      <c r="K53" s="105"/>
      <c r="L53" s="105"/>
      <c r="M53" s="105"/>
      <c r="N53" s="105"/>
      <c r="O53" s="105"/>
      <c r="P53" s="105"/>
      <c r="Q53" s="105"/>
      <c r="R53" s="105"/>
      <c r="S53" s="105"/>
      <c r="T53" s="105"/>
      <c r="U53" s="105"/>
    </row>
    <row r="54" customFormat="false" ht="11.25" hidden="false" customHeight="true" outlineLevel="0" collapsed="false">
      <c r="B54" s="19" t="s">
        <v>82</v>
      </c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</row>
    <row r="55" customFormat="false" ht="11.25" hidden="false" customHeight="true" outlineLevel="0" collapsed="false">
      <c r="B55" s="101" t="n">
        <v>1</v>
      </c>
      <c r="C55" s="113" t="s">
        <v>83</v>
      </c>
      <c r="D55" s="84"/>
      <c r="E55" s="84"/>
      <c r="F55" s="80" t="n">
        <f aca="false">D55+E55</f>
        <v>0</v>
      </c>
      <c r="G55" s="81"/>
      <c r="H55" s="77" t="n">
        <f aca="false">F55+G55</f>
        <v>0</v>
      </c>
      <c r="I55" s="82"/>
      <c r="J55" s="79" t="n">
        <f aca="false">H55+I55</f>
        <v>0</v>
      </c>
      <c r="K55" s="84"/>
      <c r="L55" s="77" t="n">
        <f aca="false">J55+K55</f>
        <v>0</v>
      </c>
      <c r="M55" s="77"/>
      <c r="N55" s="77" t="n">
        <f aca="false">L55+M55</f>
        <v>0</v>
      </c>
      <c r="O55" s="77"/>
      <c r="P55" s="77" t="n">
        <f aca="false">N55+O55</f>
        <v>0</v>
      </c>
      <c r="Q55" s="77"/>
      <c r="R55" s="77" t="n">
        <f aca="false">P55+Q55</f>
        <v>0</v>
      </c>
      <c r="S55" s="77"/>
      <c r="T55" s="81"/>
      <c r="U55" s="77" t="n">
        <f aca="false">J55+T55</f>
        <v>0</v>
      </c>
    </row>
    <row r="56" customFormat="false" ht="10.5" hidden="false" customHeight="true" outlineLevel="0" collapsed="false">
      <c r="B56" s="101" t="n">
        <v>2</v>
      </c>
      <c r="C56" s="113" t="s">
        <v>84</v>
      </c>
      <c r="D56" s="84"/>
      <c r="E56" s="84"/>
      <c r="F56" s="80" t="n">
        <f aca="false">+D56+E56</f>
        <v>0</v>
      </c>
      <c r="G56" s="81"/>
      <c r="H56" s="80" t="n">
        <f aca="false">+F56+G56</f>
        <v>0</v>
      </c>
      <c r="I56" s="83"/>
      <c r="J56" s="78" t="n">
        <f aca="false">+H56+I56</f>
        <v>0</v>
      </c>
      <c r="K56" s="81"/>
      <c r="L56" s="80" t="n">
        <f aca="false">+J56+K56</f>
        <v>0</v>
      </c>
      <c r="M56" s="80"/>
      <c r="N56" s="80" t="n">
        <f aca="false">+L56+M56</f>
        <v>0</v>
      </c>
      <c r="O56" s="80"/>
      <c r="P56" s="80" t="n">
        <f aca="false">+N56+O56</f>
        <v>0</v>
      </c>
      <c r="Q56" s="80"/>
      <c r="R56" s="80" t="n">
        <f aca="false">+P56+Q56</f>
        <v>0</v>
      </c>
      <c r="S56" s="80"/>
      <c r="T56" s="81"/>
      <c r="U56" s="80" t="n">
        <f aca="false">+J56+T56</f>
        <v>0</v>
      </c>
    </row>
    <row r="57" customFormat="false" ht="11.25" hidden="false" customHeight="true" outlineLevel="0" collapsed="false">
      <c r="B57" s="101" t="n">
        <v>3</v>
      </c>
      <c r="C57" s="113" t="s">
        <v>85</v>
      </c>
      <c r="D57" s="84"/>
      <c r="E57" s="84"/>
      <c r="F57" s="80" t="n">
        <f aca="false">F55+F56</f>
        <v>0</v>
      </c>
      <c r="G57" s="81"/>
      <c r="H57" s="80" t="n">
        <f aca="false">+F57+G57</f>
        <v>0</v>
      </c>
      <c r="I57" s="83"/>
      <c r="J57" s="78" t="n">
        <f aca="false">+H57+I57</f>
        <v>0</v>
      </c>
      <c r="K57" s="81"/>
      <c r="L57" s="80" t="n">
        <f aca="false">+J57+K57</f>
        <v>0</v>
      </c>
      <c r="M57" s="80"/>
      <c r="N57" s="80" t="n">
        <f aca="false">+L57+M57</f>
        <v>0</v>
      </c>
      <c r="O57" s="80"/>
      <c r="P57" s="80" t="n">
        <f aca="false">+N57+O57</f>
        <v>0</v>
      </c>
      <c r="Q57" s="80"/>
      <c r="R57" s="80" t="n">
        <f aca="false">+P57+Q57</f>
        <v>0</v>
      </c>
      <c r="S57" s="80"/>
      <c r="T57" s="81"/>
      <c r="U57" s="80" t="n">
        <f aca="false">+J57+T57</f>
        <v>0</v>
      </c>
    </row>
    <row r="58" customFormat="false" ht="12" hidden="false" customHeight="true" outlineLevel="0" collapsed="false">
      <c r="B58" s="124"/>
      <c r="C58" s="125" t="s">
        <v>86</v>
      </c>
      <c r="D58" s="126" t="n">
        <f aca="false">+D55+D56-D57</f>
        <v>0</v>
      </c>
      <c r="E58" s="127"/>
      <c r="F58" s="126" t="n">
        <f aca="false">+D58+E58</f>
        <v>0</v>
      </c>
      <c r="G58" s="128"/>
      <c r="H58" s="126" t="n">
        <f aca="false">+F58+G58</f>
        <v>0</v>
      </c>
      <c r="I58" s="129"/>
      <c r="J58" s="130" t="n">
        <f aca="false">+H58+I58</f>
        <v>0</v>
      </c>
      <c r="K58" s="128"/>
      <c r="L58" s="126" t="n">
        <f aca="false">+J58+K58</f>
        <v>0</v>
      </c>
      <c r="M58" s="126"/>
      <c r="N58" s="126" t="n">
        <f aca="false">+L58+M58</f>
        <v>0</v>
      </c>
      <c r="O58" s="126"/>
      <c r="P58" s="126" t="n">
        <f aca="false">+N58+O58</f>
        <v>0</v>
      </c>
      <c r="Q58" s="126"/>
      <c r="R58" s="126" t="n">
        <f aca="false">+P58+Q58</f>
        <v>0</v>
      </c>
      <c r="S58" s="126"/>
      <c r="T58" s="128"/>
      <c r="U58" s="126" t="n">
        <f aca="false">+J58+T58</f>
        <v>0</v>
      </c>
    </row>
    <row r="59" customFormat="false" ht="12.8" hidden="false" customHeight="false" outlineLevel="0" collapsed="false">
      <c r="B59" s="131"/>
      <c r="C59" s="132" t="s">
        <v>94</v>
      </c>
      <c r="D59" s="132"/>
      <c r="E59" s="132"/>
      <c r="F59" s="132"/>
      <c r="G59" s="132"/>
      <c r="H59" s="132"/>
      <c r="I59" s="132"/>
      <c r="J59" s="132"/>
      <c r="K59" s="132"/>
      <c r="L59" s="132"/>
      <c r="M59" s="132"/>
      <c r="N59" s="132"/>
      <c r="O59" s="132"/>
      <c r="P59" s="132"/>
      <c r="Q59" s="132"/>
      <c r="R59" s="132"/>
      <c r="S59" s="132"/>
      <c r="T59" s="132"/>
      <c r="U59" s="132"/>
    </row>
    <row r="60" customFormat="false" ht="29.85" hidden="false" customHeight="true" outlineLevel="0" collapsed="false">
      <c r="C60" s="133"/>
      <c r="D60" s="59"/>
      <c r="E60" s="59"/>
      <c r="F60" s="59"/>
      <c r="G60" s="59"/>
      <c r="H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</row>
    <row r="61" customFormat="false" ht="12.75" hidden="false" customHeight="false" outlineLevel="0" collapsed="false">
      <c r="C61" s="134"/>
    </row>
    <row r="63" customFormat="false" ht="15.75" hidden="false" customHeight="false" outlineLevel="0" collapsed="false">
      <c r="C63" s="135"/>
    </row>
    <row r="64" customFormat="false" ht="25.5" hidden="false" customHeight="true" outlineLevel="0" collapsed="false">
      <c r="C64" s="136"/>
      <c r="D64" s="136"/>
    </row>
    <row r="65" customFormat="false" ht="24" hidden="false" customHeight="true" outlineLevel="0" collapsed="false">
      <c r="C65" s="136"/>
      <c r="D65" s="136"/>
      <c r="E65" s="137"/>
      <c r="F65" s="137"/>
      <c r="G65" s="137"/>
      <c r="H65" s="137"/>
      <c r="I65" s="137"/>
      <c r="J65" s="137"/>
      <c r="K65" s="137"/>
      <c r="L65" s="137"/>
      <c r="M65" s="137"/>
      <c r="N65" s="137"/>
      <c r="O65" s="137"/>
      <c r="P65" s="137"/>
      <c r="Q65" s="137"/>
      <c r="R65" s="137"/>
      <c r="S65" s="137"/>
      <c r="T65" s="137"/>
      <c r="U65" s="137"/>
    </row>
    <row r="66" customFormat="false" ht="25.5" hidden="false" customHeight="true" outlineLevel="0" collapsed="false">
      <c r="C66" s="136"/>
      <c r="D66" s="136"/>
      <c r="E66" s="137"/>
      <c r="F66" s="137"/>
      <c r="G66" s="137"/>
      <c r="H66" s="137"/>
      <c r="I66" s="137"/>
      <c r="J66" s="137"/>
      <c r="K66" s="137"/>
      <c r="L66" s="137"/>
      <c r="M66" s="137"/>
      <c r="N66" s="137"/>
      <c r="O66" s="137"/>
      <c r="P66" s="137"/>
      <c r="Q66" s="137"/>
      <c r="R66" s="137"/>
      <c r="S66" s="137"/>
      <c r="T66" s="137"/>
      <c r="U66" s="137"/>
    </row>
  </sheetData>
  <mergeCells count="22">
    <mergeCell ref="B1:C1"/>
    <mergeCell ref="T1:V1"/>
    <mergeCell ref="T2:V2"/>
    <mergeCell ref="B3:U3"/>
    <mergeCell ref="B5:B6"/>
    <mergeCell ref="C5:C6"/>
    <mergeCell ref="D5:D6"/>
    <mergeCell ref="E5:F5"/>
    <mergeCell ref="G5:H5"/>
    <mergeCell ref="I5:J5"/>
    <mergeCell ref="K5:L5"/>
    <mergeCell ref="M5:N5"/>
    <mergeCell ref="O5:P5"/>
    <mergeCell ref="Q5:R5"/>
    <mergeCell ref="T5:U5"/>
    <mergeCell ref="B7:U7"/>
    <mergeCell ref="B28:B33"/>
    <mergeCell ref="B54:U54"/>
    <mergeCell ref="C59:U59"/>
    <mergeCell ref="C64:D64"/>
    <mergeCell ref="C65:D65"/>
    <mergeCell ref="C66:D66"/>
  </mergeCells>
  <printOptions headings="false" gridLines="false" gridLinesSet="true" horizontalCentered="false" verticalCentered="false"/>
  <pageMargins left="0" right="0" top="0" bottom="0" header="0.511805555555555" footer="0.511805555555555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1:AB66"/>
  <sheetViews>
    <sheetView showFormulas="false" showGridLines="true" showRowColHeaders="true" showZeros="true" rightToLeft="false" tabSelected="false" showOutlineSymbols="true" defaultGridColor="true" view="pageBreakPreview" topLeftCell="E1" colorId="64" zoomScale="90" zoomScaleNormal="100" zoomScalePageLayoutView="90" workbookViewId="0">
      <selection pane="topLeft" activeCell="V59" activeCellId="0" sqref="V59"/>
    </sheetView>
  </sheetViews>
  <sheetFormatPr defaultColWidth="9.01171875" defaultRowHeight="12.75" zeroHeight="false" outlineLevelRow="0" outlineLevelCol="0"/>
  <cols>
    <col collapsed="false" customWidth="true" hidden="true" outlineLevel="0" max="1" min="1" style="1" width="9.13"/>
    <col collapsed="false" customWidth="true" hidden="false" outlineLevel="0" max="2" min="2" style="1" width="4.71"/>
    <col collapsed="false" customWidth="true" hidden="false" outlineLevel="0" max="3" min="3" style="1" width="67.41"/>
    <col collapsed="false" customWidth="true" hidden="false" outlineLevel="0" max="4" min="4" style="1" width="11.86"/>
    <col collapsed="false" customWidth="true" hidden="false" outlineLevel="0" max="5" min="5" style="1" width="11.42"/>
    <col collapsed="false" customWidth="true" hidden="false" outlineLevel="0" max="6" min="6" style="1" width="13.43"/>
    <col collapsed="false" customWidth="true" hidden="false" outlineLevel="0" max="7" min="7" style="1" width="11.57"/>
    <col collapsed="false" customWidth="true" hidden="false" outlineLevel="0" max="8" min="8" style="1" width="14.69"/>
    <col collapsed="false" customWidth="true" hidden="false" outlineLevel="0" max="9" min="9" style="1" width="12.86"/>
    <col collapsed="false" customWidth="true" hidden="false" outlineLevel="0" max="10" min="10" style="1" width="12.57"/>
    <col collapsed="false" customWidth="true" hidden="false" outlineLevel="0" max="11" min="11" style="1" width="11.71"/>
    <col collapsed="false" customWidth="true" hidden="false" outlineLevel="0" max="12" min="12" style="1" width="15"/>
    <col collapsed="false" customWidth="true" hidden="true" outlineLevel="0" max="13" min="13" style="1" width="27.31"/>
    <col collapsed="false" customWidth="true" hidden="true" outlineLevel="0" max="14" min="14" style="1" width="17.13"/>
    <col collapsed="false" customWidth="true" hidden="true" outlineLevel="0" max="15" min="15" style="1" width="25.4"/>
    <col collapsed="false" customWidth="true" hidden="true" outlineLevel="0" max="16" min="16" style="1" width="12.29"/>
    <col collapsed="false" customWidth="true" hidden="true" outlineLevel="0" max="17" min="17" style="1" width="18.42"/>
    <col collapsed="false" customWidth="true" hidden="true" outlineLevel="0" max="18" min="18" style="1" width="20.86"/>
    <col collapsed="false" customWidth="true" hidden="true" outlineLevel="0" max="19" min="19" style="1" width="27.58"/>
    <col collapsed="false" customWidth="true" hidden="true" outlineLevel="0" max="20" min="20" style="1" width="12.71"/>
    <col collapsed="false" customWidth="true" hidden="true" outlineLevel="0" max="21" min="21" style="1" width="13.43"/>
    <col collapsed="false" customWidth="true" hidden="false" outlineLevel="0" max="23" min="22" style="1" width="10.71"/>
    <col collapsed="false" customWidth="true" hidden="false" outlineLevel="0" max="24" min="24" style="1" width="9.29"/>
    <col collapsed="false" customWidth="false" hidden="false" outlineLevel="0" max="25" min="25" style="1" width="9"/>
    <col collapsed="false" customWidth="true" hidden="false" outlineLevel="0" max="26" min="26" style="1" width="28.57"/>
    <col collapsed="false" customWidth="true" hidden="false" outlineLevel="0" max="27" min="27" style="1" width="13.7"/>
    <col collapsed="false" customWidth="true" hidden="false" outlineLevel="0" max="28" min="28" style="1" width="11.42"/>
    <col collapsed="false" customWidth="false" hidden="false" outlineLevel="0" max="256" min="29" style="1" width="9"/>
    <col collapsed="false" customWidth="true" hidden="true" outlineLevel="0" max="257" min="257" style="1" width="11.52"/>
    <col collapsed="false" customWidth="true" hidden="false" outlineLevel="0" max="258" min="258" style="1" width="4.71"/>
    <col collapsed="false" customWidth="true" hidden="false" outlineLevel="0" max="259" min="259" style="1" width="67.41"/>
    <col collapsed="false" customWidth="true" hidden="false" outlineLevel="0" max="260" min="260" style="1" width="11.86"/>
    <col collapsed="false" customWidth="true" hidden="false" outlineLevel="0" max="261" min="261" style="1" width="12.42"/>
    <col collapsed="false" customWidth="true" hidden="false" outlineLevel="0" max="262" min="262" style="1" width="11.3"/>
    <col collapsed="false" customWidth="true" hidden="true" outlineLevel="0" max="277" min="263" style="1" width="11.52"/>
    <col collapsed="false" customWidth="true" hidden="false" outlineLevel="0" max="279" min="278" style="1" width="10.71"/>
    <col collapsed="false" customWidth="true" hidden="false" outlineLevel="0" max="280" min="280" style="1" width="9.29"/>
    <col collapsed="false" customWidth="false" hidden="false" outlineLevel="0" max="281" min="281" style="1" width="9"/>
    <col collapsed="false" customWidth="true" hidden="false" outlineLevel="0" max="282" min="282" style="1" width="28.57"/>
    <col collapsed="false" customWidth="true" hidden="false" outlineLevel="0" max="283" min="283" style="1" width="13.7"/>
    <col collapsed="false" customWidth="true" hidden="false" outlineLevel="0" max="284" min="284" style="1" width="11.42"/>
    <col collapsed="false" customWidth="false" hidden="false" outlineLevel="0" max="512" min="285" style="1" width="9"/>
    <col collapsed="false" customWidth="true" hidden="true" outlineLevel="0" max="513" min="513" style="1" width="11.52"/>
    <col collapsed="false" customWidth="true" hidden="false" outlineLevel="0" max="514" min="514" style="1" width="4.71"/>
    <col collapsed="false" customWidth="true" hidden="false" outlineLevel="0" max="515" min="515" style="1" width="67.41"/>
    <col collapsed="false" customWidth="true" hidden="false" outlineLevel="0" max="516" min="516" style="1" width="11.86"/>
    <col collapsed="false" customWidth="true" hidden="false" outlineLevel="0" max="517" min="517" style="1" width="12.42"/>
    <col collapsed="false" customWidth="true" hidden="false" outlineLevel="0" max="518" min="518" style="1" width="11.3"/>
    <col collapsed="false" customWidth="true" hidden="true" outlineLevel="0" max="533" min="519" style="1" width="11.52"/>
    <col collapsed="false" customWidth="true" hidden="false" outlineLevel="0" max="535" min="534" style="1" width="10.71"/>
    <col collapsed="false" customWidth="true" hidden="false" outlineLevel="0" max="536" min="536" style="1" width="9.29"/>
    <col collapsed="false" customWidth="false" hidden="false" outlineLevel="0" max="537" min="537" style="1" width="9"/>
    <col collapsed="false" customWidth="true" hidden="false" outlineLevel="0" max="538" min="538" style="1" width="28.57"/>
    <col collapsed="false" customWidth="true" hidden="false" outlineLevel="0" max="539" min="539" style="1" width="13.7"/>
    <col collapsed="false" customWidth="true" hidden="false" outlineLevel="0" max="540" min="540" style="1" width="11.42"/>
    <col collapsed="false" customWidth="false" hidden="false" outlineLevel="0" max="768" min="541" style="1" width="9"/>
    <col collapsed="false" customWidth="true" hidden="true" outlineLevel="0" max="769" min="769" style="1" width="11.52"/>
    <col collapsed="false" customWidth="true" hidden="false" outlineLevel="0" max="770" min="770" style="1" width="4.71"/>
    <col collapsed="false" customWidth="true" hidden="false" outlineLevel="0" max="771" min="771" style="1" width="67.41"/>
    <col collapsed="false" customWidth="true" hidden="false" outlineLevel="0" max="772" min="772" style="1" width="11.86"/>
    <col collapsed="false" customWidth="true" hidden="false" outlineLevel="0" max="773" min="773" style="1" width="12.42"/>
    <col collapsed="false" customWidth="true" hidden="false" outlineLevel="0" max="774" min="774" style="1" width="11.3"/>
    <col collapsed="false" customWidth="true" hidden="true" outlineLevel="0" max="789" min="775" style="1" width="11.52"/>
    <col collapsed="false" customWidth="true" hidden="false" outlineLevel="0" max="791" min="790" style="1" width="10.71"/>
    <col collapsed="false" customWidth="true" hidden="false" outlineLevel="0" max="792" min="792" style="1" width="9.29"/>
    <col collapsed="false" customWidth="false" hidden="false" outlineLevel="0" max="793" min="793" style="1" width="9"/>
    <col collapsed="false" customWidth="true" hidden="false" outlineLevel="0" max="794" min="794" style="1" width="28.57"/>
    <col collapsed="false" customWidth="true" hidden="false" outlineLevel="0" max="795" min="795" style="1" width="13.7"/>
    <col collapsed="false" customWidth="true" hidden="false" outlineLevel="0" max="796" min="796" style="1" width="11.42"/>
    <col collapsed="false" customWidth="false" hidden="false" outlineLevel="0" max="1024" min="797" style="1" width="9"/>
  </cols>
  <sheetData>
    <row r="1" customFormat="false" ht="12.75" hidden="false" customHeight="true" outlineLevel="0" collapsed="false">
      <c r="B1" s="2"/>
      <c r="C1" s="2"/>
      <c r="T1" s="3"/>
      <c r="U1" s="3"/>
      <c r="V1" s="3"/>
    </row>
    <row r="2" customFormat="false" ht="12.75" hidden="false" customHeight="true" outlineLevel="0" collapsed="false">
      <c r="T2" s="3"/>
      <c r="U2" s="3"/>
      <c r="V2" s="3"/>
    </row>
    <row r="3" customFormat="false" ht="19.5" hidden="false" customHeight="true" outlineLevel="0" collapsed="false">
      <c r="B3" s="4" t="s">
        <v>103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5"/>
    </row>
    <row r="4" customFormat="false" ht="9.1" hidden="false" customHeight="true" outlineLevel="0" collapsed="false">
      <c r="C4" s="6"/>
      <c r="D4" s="7"/>
      <c r="E4" s="7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8" t="s">
        <v>1</v>
      </c>
    </row>
    <row r="5" customFormat="false" ht="72" hidden="false" customHeight="true" outlineLevel="0" collapsed="false">
      <c r="B5" s="9" t="s">
        <v>2</v>
      </c>
      <c r="C5" s="10" t="s">
        <v>3</v>
      </c>
      <c r="D5" s="11" t="s">
        <v>4</v>
      </c>
      <c r="E5" s="12" t="s">
        <v>92</v>
      </c>
      <c r="F5" s="12"/>
      <c r="G5" s="13" t="s">
        <v>96</v>
      </c>
      <c r="H5" s="13"/>
      <c r="I5" s="12" t="s">
        <v>98</v>
      </c>
      <c r="J5" s="12"/>
      <c r="K5" s="12" t="s">
        <v>101</v>
      </c>
      <c r="L5" s="12"/>
      <c r="M5" s="12" t="s">
        <v>9</v>
      </c>
      <c r="N5" s="12"/>
      <c r="O5" s="12" t="s">
        <v>10</v>
      </c>
      <c r="P5" s="12"/>
      <c r="Q5" s="12" t="s">
        <v>11</v>
      </c>
      <c r="R5" s="12"/>
      <c r="S5" s="13"/>
      <c r="T5" s="12" t="s">
        <v>12</v>
      </c>
      <c r="U5" s="12"/>
    </row>
    <row r="6" customFormat="false" ht="41.25" hidden="false" customHeight="true" outlineLevel="0" collapsed="false">
      <c r="B6" s="9"/>
      <c r="C6" s="10"/>
      <c r="D6" s="11"/>
      <c r="E6" s="14" t="s">
        <v>13</v>
      </c>
      <c r="F6" s="15" t="s">
        <v>14</v>
      </c>
      <c r="G6" s="16" t="s">
        <v>13</v>
      </c>
      <c r="H6" s="17" t="s">
        <v>14</v>
      </c>
      <c r="I6" s="14" t="s">
        <v>13</v>
      </c>
      <c r="J6" s="15" t="s">
        <v>14</v>
      </c>
      <c r="K6" s="14" t="s">
        <v>13</v>
      </c>
      <c r="L6" s="15" t="s">
        <v>14</v>
      </c>
      <c r="M6" s="14" t="s">
        <v>13</v>
      </c>
      <c r="N6" s="15" t="s">
        <v>14</v>
      </c>
      <c r="O6" s="14" t="s">
        <v>13</v>
      </c>
      <c r="P6" s="15" t="s">
        <v>14</v>
      </c>
      <c r="Q6" s="14" t="s">
        <v>13</v>
      </c>
      <c r="R6" s="15" t="s">
        <v>14</v>
      </c>
      <c r="S6" s="18"/>
      <c r="T6" s="14" t="s">
        <v>13</v>
      </c>
      <c r="U6" s="15" t="s">
        <v>14</v>
      </c>
    </row>
    <row r="7" customFormat="false" ht="11.25" hidden="false" customHeight="true" outlineLevel="0" collapsed="false">
      <c r="B7" s="19" t="s">
        <v>15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</row>
    <row r="8" customFormat="false" ht="13.5" hidden="false" customHeight="false" outlineLevel="0" collapsed="false">
      <c r="B8" s="20" t="s">
        <v>16</v>
      </c>
      <c r="C8" s="21" t="s">
        <v>17</v>
      </c>
      <c r="D8" s="22" t="n">
        <f aca="false">+D10+D13</f>
        <v>7593991.98</v>
      </c>
      <c r="E8" s="22" t="n">
        <f aca="false">+E10+E13</f>
        <v>0</v>
      </c>
      <c r="F8" s="22" t="n">
        <f aca="false">+F10+F13</f>
        <v>7593991.98</v>
      </c>
      <c r="G8" s="22" t="n">
        <f aca="false">+G10+G13</f>
        <v>1150000</v>
      </c>
      <c r="H8" s="22" t="n">
        <f aca="false">+H10+H13</f>
        <v>8743991.98</v>
      </c>
      <c r="I8" s="23" t="n">
        <f aca="false">+I10+I13</f>
        <v>2167189</v>
      </c>
      <c r="J8" s="23" t="n">
        <f aca="false">+J10+J13</f>
        <v>10911180.98</v>
      </c>
      <c r="K8" s="22" t="n">
        <f aca="false">+K10+K13</f>
        <v>5200</v>
      </c>
      <c r="L8" s="22" t="n">
        <f aca="false">+L10+L13</f>
        <v>10916380.98</v>
      </c>
      <c r="M8" s="22" t="n">
        <f aca="false">+M10+M13</f>
        <v>0</v>
      </c>
      <c r="N8" s="22" t="n">
        <f aca="false">+N10+N13</f>
        <v>10916380.98</v>
      </c>
      <c r="O8" s="22" t="n">
        <f aca="false">O10+O13</f>
        <v>0</v>
      </c>
      <c r="P8" s="22" t="n">
        <f aca="false">N8+O8</f>
        <v>10916380.98</v>
      </c>
      <c r="Q8" s="24" t="n">
        <f aca="false">Q10+Q13</f>
        <v>0</v>
      </c>
      <c r="R8" s="22" t="n">
        <f aca="false">P8+Q8</f>
        <v>10916380.98</v>
      </c>
      <c r="S8" s="24"/>
      <c r="T8" s="22" t="n">
        <f aca="false">+T10+T13</f>
        <v>0</v>
      </c>
      <c r="U8" s="22" t="n">
        <f aca="false">R8+T8</f>
        <v>10916380.98</v>
      </c>
    </row>
    <row r="9" customFormat="false" ht="10.5" hidden="false" customHeight="true" outlineLevel="0" collapsed="false">
      <c r="B9" s="20"/>
      <c r="C9" s="25" t="s">
        <v>18</v>
      </c>
      <c r="D9" s="26"/>
      <c r="E9" s="26"/>
      <c r="F9" s="26"/>
      <c r="G9" s="26"/>
      <c r="H9" s="26"/>
      <c r="I9" s="27"/>
      <c r="J9" s="27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</row>
    <row r="10" customFormat="false" ht="13.5" hidden="false" customHeight="false" outlineLevel="0" collapsed="false">
      <c r="B10" s="20" t="s">
        <v>19</v>
      </c>
      <c r="C10" s="21" t="s">
        <v>20</v>
      </c>
      <c r="D10" s="22" t="n">
        <f aca="false">D11+D12</f>
        <v>5230891.98</v>
      </c>
      <c r="E10" s="22" t="n">
        <f aca="false">E11+E12</f>
        <v>0</v>
      </c>
      <c r="F10" s="22" t="n">
        <f aca="false">F11+F12</f>
        <v>5230891.98</v>
      </c>
      <c r="G10" s="22" t="n">
        <f aca="false">G11+G12</f>
        <v>0</v>
      </c>
      <c r="H10" s="22" t="n">
        <f aca="false">H11+H12</f>
        <v>5230891.98</v>
      </c>
      <c r="I10" s="23" t="n">
        <f aca="false">I11+I12</f>
        <v>2167189</v>
      </c>
      <c r="J10" s="23" t="n">
        <f aca="false">J11+J12</f>
        <v>7398080.98</v>
      </c>
      <c r="K10" s="22" t="n">
        <f aca="false">K11+K12</f>
        <v>0</v>
      </c>
      <c r="L10" s="22" t="n">
        <f aca="false">L11+L12</f>
        <v>7398080.98</v>
      </c>
      <c r="M10" s="22" t="n">
        <f aca="false">M11+M12</f>
        <v>0</v>
      </c>
      <c r="N10" s="22" t="n">
        <f aca="false">N11+N12</f>
        <v>7398080.98</v>
      </c>
      <c r="O10" s="22" t="n">
        <f aca="false">O11+O12</f>
        <v>0</v>
      </c>
      <c r="P10" s="22" t="n">
        <f aca="false">N10+O10</f>
        <v>7398080.98</v>
      </c>
      <c r="Q10" s="24" t="n">
        <f aca="false">Q11+Q12</f>
        <v>0</v>
      </c>
      <c r="R10" s="22" t="n">
        <f aca="false">P10+Q10</f>
        <v>7398080.98</v>
      </c>
      <c r="S10" s="24"/>
      <c r="T10" s="22" t="n">
        <f aca="false">T11+T12</f>
        <v>0</v>
      </c>
      <c r="U10" s="22" t="n">
        <f aca="false">R10+T10</f>
        <v>7398080.98</v>
      </c>
    </row>
    <row r="11" customFormat="false" ht="13.5" hidden="false" customHeight="false" outlineLevel="0" collapsed="false">
      <c r="B11" s="20"/>
      <c r="C11" s="25" t="s">
        <v>21</v>
      </c>
      <c r="D11" s="26" t="n">
        <v>5202091.98</v>
      </c>
      <c r="E11" s="26" t="n">
        <v>0</v>
      </c>
      <c r="F11" s="24" t="n">
        <f aca="false">D11+E11</f>
        <v>5202091.98</v>
      </c>
      <c r="G11" s="26" t="n">
        <v>0</v>
      </c>
      <c r="H11" s="24" t="n">
        <f aca="false">F11+G11</f>
        <v>5202091.98</v>
      </c>
      <c r="I11" s="27" t="n">
        <v>2167189</v>
      </c>
      <c r="J11" s="28" t="n">
        <f aca="false">H11+I11</f>
        <v>7369280.98</v>
      </c>
      <c r="K11" s="26" t="n">
        <v>0</v>
      </c>
      <c r="L11" s="24" t="n">
        <f aca="false">J11+K11</f>
        <v>7369280.98</v>
      </c>
      <c r="M11" s="24"/>
      <c r="N11" s="24" t="n">
        <f aca="false">L11+M11</f>
        <v>7369280.98</v>
      </c>
      <c r="O11" s="24"/>
      <c r="P11" s="24" t="n">
        <f aca="false">N11+O11</f>
        <v>7369280.98</v>
      </c>
      <c r="Q11" s="24"/>
      <c r="R11" s="24" t="n">
        <f aca="false">P11+Q11</f>
        <v>7369280.98</v>
      </c>
      <c r="S11" s="24"/>
      <c r="T11" s="26" t="n">
        <v>0</v>
      </c>
      <c r="U11" s="24" t="n">
        <f aca="false">P11+T11</f>
        <v>7369280.98</v>
      </c>
    </row>
    <row r="12" customFormat="false" ht="13.5" hidden="false" customHeight="false" outlineLevel="0" collapsed="false">
      <c r="B12" s="20"/>
      <c r="C12" s="25" t="s">
        <v>22</v>
      </c>
      <c r="D12" s="26" t="n">
        <v>28800</v>
      </c>
      <c r="E12" s="26" t="n">
        <v>0</v>
      </c>
      <c r="F12" s="24" t="n">
        <f aca="false">D12+E12</f>
        <v>28800</v>
      </c>
      <c r="G12" s="26" t="n">
        <v>0</v>
      </c>
      <c r="H12" s="24" t="n">
        <f aca="false">F12+G12</f>
        <v>28800</v>
      </c>
      <c r="I12" s="27" t="n">
        <v>0</v>
      </c>
      <c r="J12" s="28" t="n">
        <f aca="false">H12+I12</f>
        <v>28800</v>
      </c>
      <c r="K12" s="26" t="n">
        <v>0</v>
      </c>
      <c r="L12" s="24" t="n">
        <f aca="false">J12+K12</f>
        <v>28800</v>
      </c>
      <c r="M12" s="24" t="n">
        <v>0</v>
      </c>
      <c r="N12" s="24" t="n">
        <f aca="false">L12+M12</f>
        <v>28800</v>
      </c>
      <c r="O12" s="24" t="n">
        <v>0</v>
      </c>
      <c r="P12" s="24" t="n">
        <f aca="false">N12+O12</f>
        <v>28800</v>
      </c>
      <c r="Q12" s="24"/>
      <c r="R12" s="24" t="n">
        <f aca="false">P12+Q12</f>
        <v>28800</v>
      </c>
      <c r="S12" s="24"/>
      <c r="T12" s="26" t="n">
        <v>0</v>
      </c>
      <c r="U12" s="24" t="n">
        <f aca="false">P12+T12</f>
        <v>28800</v>
      </c>
    </row>
    <row r="13" customFormat="false" ht="13.5" hidden="false" customHeight="false" outlineLevel="0" collapsed="false">
      <c r="B13" s="20" t="s">
        <v>23</v>
      </c>
      <c r="C13" s="21" t="s">
        <v>24</v>
      </c>
      <c r="D13" s="22" t="n">
        <f aca="false">SUM(D14:D17)</f>
        <v>2363100</v>
      </c>
      <c r="E13" s="22" t="n">
        <f aca="false">SUM(E14:E17)</f>
        <v>0</v>
      </c>
      <c r="F13" s="22" t="n">
        <f aca="false">SUM(F14:F17)</f>
        <v>2363100</v>
      </c>
      <c r="G13" s="22" t="n">
        <f aca="false">SUM(G14:G17)</f>
        <v>1150000</v>
      </c>
      <c r="H13" s="22" t="n">
        <f aca="false">SUM(H14:H17)</f>
        <v>3513100</v>
      </c>
      <c r="I13" s="23" t="n">
        <f aca="false">SUM(I14:I17)</f>
        <v>0</v>
      </c>
      <c r="J13" s="23" t="n">
        <f aca="false">SUM(J14:J17)</f>
        <v>3513100</v>
      </c>
      <c r="K13" s="22" t="n">
        <f aca="false">SUM(K14:K17)</f>
        <v>5200</v>
      </c>
      <c r="L13" s="22" t="n">
        <f aca="false">SUM(L14:L17)</f>
        <v>3518300</v>
      </c>
      <c r="M13" s="22" t="n">
        <f aca="false">SUM(M14:M17)</f>
        <v>0</v>
      </c>
      <c r="N13" s="22" t="n">
        <f aca="false">SUM(N14:N17)</f>
        <v>3518300</v>
      </c>
      <c r="O13" s="22" t="n">
        <f aca="false">O14+O15+O16+O17</f>
        <v>0</v>
      </c>
      <c r="P13" s="22" t="n">
        <f aca="false">N13+O13</f>
        <v>3518300</v>
      </c>
      <c r="Q13" s="24" t="n">
        <f aca="false">Q14+Q15+Q16+Q17</f>
        <v>0</v>
      </c>
      <c r="R13" s="22" t="n">
        <f aca="false">P13+Q13</f>
        <v>3518300</v>
      </c>
      <c r="S13" s="24"/>
      <c r="T13" s="22" t="n">
        <f aca="false">SUM(T14:T17)</f>
        <v>0</v>
      </c>
      <c r="U13" s="22" t="n">
        <f aca="false">R13+T13</f>
        <v>3518300</v>
      </c>
    </row>
    <row r="14" customFormat="false" ht="13.5" hidden="false" customHeight="false" outlineLevel="0" collapsed="false">
      <c r="B14" s="20"/>
      <c r="C14" s="25" t="s">
        <v>25</v>
      </c>
      <c r="D14" s="26" t="n">
        <v>2270000</v>
      </c>
      <c r="E14" s="26"/>
      <c r="F14" s="24" t="n">
        <f aca="false">D14+E14</f>
        <v>2270000</v>
      </c>
      <c r="G14" s="26"/>
      <c r="H14" s="24" t="n">
        <f aca="false">F14+G14</f>
        <v>2270000</v>
      </c>
      <c r="I14" s="27"/>
      <c r="J14" s="27" t="n">
        <f aca="false">H14+I14</f>
        <v>2270000</v>
      </c>
      <c r="K14" s="26"/>
      <c r="L14" s="26" t="n">
        <f aca="false">J14+K14</f>
        <v>2270000</v>
      </c>
      <c r="M14" s="26"/>
      <c r="N14" s="26" t="n">
        <f aca="false">L14+M14</f>
        <v>2270000</v>
      </c>
      <c r="O14" s="26"/>
      <c r="P14" s="24" t="n">
        <f aca="false">N14+O14</f>
        <v>2270000</v>
      </c>
      <c r="Q14" s="24"/>
      <c r="R14" s="24" t="n">
        <f aca="false">P14+Q14</f>
        <v>2270000</v>
      </c>
      <c r="S14" s="24"/>
      <c r="T14" s="26"/>
      <c r="U14" s="24" t="n">
        <f aca="false">R14+T14</f>
        <v>2270000</v>
      </c>
      <c r="Z14" s="29"/>
    </row>
    <row r="15" customFormat="false" ht="13.5" hidden="false" customHeight="false" outlineLevel="0" collapsed="false">
      <c r="B15" s="20"/>
      <c r="C15" s="25" t="s">
        <v>26</v>
      </c>
      <c r="D15" s="26" t="n">
        <v>0</v>
      </c>
      <c r="E15" s="26"/>
      <c r="F15" s="24" t="n">
        <f aca="false">D15+E15</f>
        <v>0</v>
      </c>
      <c r="G15" s="26"/>
      <c r="H15" s="24" t="n">
        <f aca="false">F15+G15</f>
        <v>0</v>
      </c>
      <c r="I15" s="27" t="n">
        <v>0</v>
      </c>
      <c r="J15" s="27" t="n">
        <f aca="false">H15+I15</f>
        <v>0</v>
      </c>
      <c r="K15" s="26" t="n">
        <v>0</v>
      </c>
      <c r="L15" s="26" t="n">
        <f aca="false">J15+K15</f>
        <v>0</v>
      </c>
      <c r="M15" s="26"/>
      <c r="N15" s="26" t="n">
        <f aca="false">L15+M15</f>
        <v>0</v>
      </c>
      <c r="O15" s="26"/>
      <c r="P15" s="24" t="n">
        <f aca="false">N15+O15</f>
        <v>0</v>
      </c>
      <c r="Q15" s="24"/>
      <c r="R15" s="24" t="n">
        <f aca="false">P15+Q15</f>
        <v>0</v>
      </c>
      <c r="S15" s="24"/>
      <c r="T15" s="26"/>
      <c r="U15" s="24" t="n">
        <f aca="false">R15+T15</f>
        <v>0</v>
      </c>
    </row>
    <row r="16" customFormat="false" ht="13.5" hidden="false" customHeight="false" outlineLevel="0" collapsed="false">
      <c r="B16" s="20"/>
      <c r="C16" s="25" t="s">
        <v>27</v>
      </c>
      <c r="D16" s="26" t="n">
        <v>93100</v>
      </c>
      <c r="E16" s="26"/>
      <c r="F16" s="24" t="n">
        <f aca="false">D16+E16</f>
        <v>93100</v>
      </c>
      <c r="G16" s="26"/>
      <c r="H16" s="24" t="n">
        <f aca="false">F16+G16</f>
        <v>93100</v>
      </c>
      <c r="I16" s="27"/>
      <c r="J16" s="27" t="n">
        <f aca="false">H16+I16</f>
        <v>93100</v>
      </c>
      <c r="K16" s="26" t="n">
        <v>5200</v>
      </c>
      <c r="L16" s="26" t="n">
        <f aca="false">J16+K16</f>
        <v>98300</v>
      </c>
      <c r="M16" s="26"/>
      <c r="N16" s="26" t="n">
        <f aca="false">L16+M16</f>
        <v>98300</v>
      </c>
      <c r="O16" s="26"/>
      <c r="P16" s="24" t="n">
        <f aca="false">N16+O16</f>
        <v>98300</v>
      </c>
      <c r="Q16" s="24"/>
      <c r="R16" s="24" t="n">
        <f aca="false">P16+Q16</f>
        <v>98300</v>
      </c>
      <c r="S16" s="24"/>
      <c r="T16" s="26"/>
      <c r="U16" s="24" t="n">
        <f aca="false">R16+T16</f>
        <v>98300</v>
      </c>
    </row>
    <row r="17" customFormat="false" ht="12" hidden="false" customHeight="true" outlineLevel="0" collapsed="false">
      <c r="B17" s="20"/>
      <c r="C17" s="25" t="s">
        <v>28</v>
      </c>
      <c r="D17" s="26" t="n">
        <v>0</v>
      </c>
      <c r="E17" s="26"/>
      <c r="F17" s="24" t="n">
        <f aca="false">D17+E17</f>
        <v>0</v>
      </c>
      <c r="G17" s="26" t="n">
        <v>1150000</v>
      </c>
      <c r="H17" s="24" t="n">
        <f aca="false">F17+G17</f>
        <v>1150000</v>
      </c>
      <c r="I17" s="27"/>
      <c r="J17" s="27" t="n">
        <f aca="false">H17+I17</f>
        <v>1150000</v>
      </c>
      <c r="K17" s="26"/>
      <c r="L17" s="26" t="n">
        <f aca="false">J17+K17</f>
        <v>1150000</v>
      </c>
      <c r="M17" s="26" t="n">
        <v>0</v>
      </c>
      <c r="N17" s="26" t="n">
        <f aca="false">L17+M17</f>
        <v>1150000</v>
      </c>
      <c r="O17" s="26" t="n">
        <v>0</v>
      </c>
      <c r="P17" s="24" t="n">
        <f aca="false">N17+O17</f>
        <v>1150000</v>
      </c>
      <c r="Q17" s="24"/>
      <c r="R17" s="24" t="n">
        <f aca="false">P17+Q17</f>
        <v>1150000</v>
      </c>
      <c r="S17" s="24"/>
      <c r="T17" s="26" t="n">
        <v>0</v>
      </c>
      <c r="U17" s="24" t="n">
        <f aca="false">R17+T17</f>
        <v>1150000</v>
      </c>
    </row>
    <row r="18" customFormat="false" ht="13.5" hidden="false" customHeight="false" outlineLevel="0" collapsed="false">
      <c r="B18" s="30" t="n">
        <v>2</v>
      </c>
      <c r="C18" s="31" t="s">
        <v>29</v>
      </c>
      <c r="D18" s="32" t="n">
        <v>7855536.58</v>
      </c>
      <c r="E18" s="26" t="n">
        <v>1000000</v>
      </c>
      <c r="F18" s="22" t="n">
        <f aca="false">E18+D18</f>
        <v>8855536.58</v>
      </c>
      <c r="G18" s="26" t="n">
        <v>150000</v>
      </c>
      <c r="H18" s="22" t="n">
        <f aca="false">+F18+G18</f>
        <v>9005536.58</v>
      </c>
      <c r="I18" s="33" t="n">
        <v>2167189</v>
      </c>
      <c r="J18" s="33" t="n">
        <f aca="false">+H18+I18</f>
        <v>11172725.58</v>
      </c>
      <c r="K18" s="32" t="n">
        <v>5200</v>
      </c>
      <c r="L18" s="32" t="n">
        <f aca="false">+J18+K18</f>
        <v>11177925.58</v>
      </c>
      <c r="M18" s="32" t="n">
        <v>0</v>
      </c>
      <c r="N18" s="32" t="n">
        <f aca="false">+L18+M18</f>
        <v>11177925.58</v>
      </c>
      <c r="O18" s="32"/>
      <c r="P18" s="24" t="n">
        <f aca="false">N18+O18</f>
        <v>11177925.58</v>
      </c>
      <c r="Q18" s="24"/>
      <c r="R18" s="24" t="n">
        <f aca="false">P18+Q18</f>
        <v>11177925.58</v>
      </c>
      <c r="S18" s="24"/>
      <c r="T18" s="32" t="n">
        <v>0</v>
      </c>
      <c r="U18" s="32" t="n">
        <f aca="false">R18+T18</f>
        <v>11177925.58</v>
      </c>
    </row>
    <row r="19" customFormat="false" ht="13.5" hidden="false" customHeight="false" outlineLevel="0" collapsed="false">
      <c r="B19" s="20" t="s">
        <v>30</v>
      </c>
      <c r="C19" s="34" t="s">
        <v>31</v>
      </c>
      <c r="D19" s="27" t="n">
        <v>1581369.87</v>
      </c>
      <c r="E19" s="26"/>
      <c r="F19" s="22" t="n">
        <f aca="false">E19+D19</f>
        <v>1581369.87</v>
      </c>
      <c r="G19" s="26"/>
      <c r="H19" s="24" t="n">
        <f aca="false">+F19+G19</f>
        <v>1581369.87</v>
      </c>
      <c r="I19" s="27"/>
      <c r="J19" s="28" t="n">
        <f aca="false">+H19+I19</f>
        <v>1581369.87</v>
      </c>
      <c r="K19" s="26"/>
      <c r="L19" s="24" t="n">
        <f aca="false">+J19+K19</f>
        <v>1581369.87</v>
      </c>
      <c r="M19" s="24"/>
      <c r="N19" s="24" t="n">
        <f aca="false">+L19+M19</f>
        <v>1581369.87</v>
      </c>
      <c r="O19" s="24"/>
      <c r="P19" s="24" t="n">
        <f aca="false">+N19+O19</f>
        <v>1581369.87</v>
      </c>
      <c r="Q19" s="24"/>
      <c r="R19" s="24" t="n">
        <f aca="false">SUM(P19+Q19)</f>
        <v>1581369.87</v>
      </c>
      <c r="S19" s="24"/>
      <c r="T19" s="26"/>
      <c r="U19" s="24" t="n">
        <f aca="false">+J19+T19</f>
        <v>1581369.87</v>
      </c>
    </row>
    <row r="20" customFormat="false" ht="13.5" hidden="false" customHeight="false" outlineLevel="0" collapsed="false">
      <c r="B20" s="20" t="s">
        <v>32</v>
      </c>
      <c r="C20" s="35" t="s">
        <v>33</v>
      </c>
      <c r="D20" s="36"/>
      <c r="E20" s="26" t="n">
        <v>0</v>
      </c>
      <c r="F20" s="22" t="n">
        <f aca="false">E20+D20</f>
        <v>0</v>
      </c>
      <c r="G20" s="26"/>
      <c r="H20" s="24" t="n">
        <f aca="false">+F20+G20</f>
        <v>0</v>
      </c>
      <c r="I20" s="27"/>
      <c r="J20" s="28" t="n">
        <f aca="false">SUM(H20+I20)</f>
        <v>0</v>
      </c>
      <c r="K20" s="26"/>
      <c r="L20" s="24" t="n">
        <f aca="false">SUM(J20+K20)</f>
        <v>0</v>
      </c>
      <c r="M20" s="24"/>
      <c r="N20" s="24" t="n">
        <f aca="false">SUM(L20+M20)</f>
        <v>0</v>
      </c>
      <c r="O20" s="24"/>
      <c r="P20" s="24" t="n">
        <f aca="false">SUM(N20+O20)</f>
        <v>0</v>
      </c>
      <c r="Q20" s="24"/>
      <c r="R20" s="24" t="n">
        <f aca="false">SUM(P20+Q20)</f>
        <v>0</v>
      </c>
      <c r="S20" s="24"/>
      <c r="T20" s="26"/>
      <c r="U20" s="24" t="n">
        <f aca="false">SUM(J20+T20)</f>
        <v>0</v>
      </c>
    </row>
    <row r="21" customFormat="false" ht="13.5" hidden="false" customHeight="false" outlineLevel="0" collapsed="false">
      <c r="B21" s="20" t="s">
        <v>34</v>
      </c>
      <c r="C21" s="37" t="s">
        <v>35</v>
      </c>
      <c r="D21" s="38" t="n">
        <v>7855536.58</v>
      </c>
      <c r="E21" s="38" t="n">
        <f aca="false">E18+E20</f>
        <v>1000000</v>
      </c>
      <c r="F21" s="22" t="n">
        <f aca="false">E21+D21</f>
        <v>8855536.58</v>
      </c>
      <c r="G21" s="38" t="n">
        <f aca="false">G18+G20</f>
        <v>150000</v>
      </c>
      <c r="H21" s="22" t="n">
        <f aca="false">H18+H20</f>
        <v>9005536.58</v>
      </c>
      <c r="I21" s="39" t="n">
        <f aca="false">I18+I20</f>
        <v>2167189</v>
      </c>
      <c r="J21" s="28" t="n">
        <f aca="false">SUM(H21+I21)</f>
        <v>11172725.58</v>
      </c>
      <c r="K21" s="38" t="n">
        <f aca="false">K18+K20</f>
        <v>5200</v>
      </c>
      <c r="L21" s="24" t="n">
        <f aca="false">SUM(J21+K21)</f>
        <v>11177925.58</v>
      </c>
      <c r="M21" s="38" t="n">
        <f aca="false">M18+M20</f>
        <v>0</v>
      </c>
      <c r="N21" s="24" t="n">
        <f aca="false">SUM(L21+M21)</f>
        <v>11177925.58</v>
      </c>
      <c r="O21" s="38" t="n">
        <f aca="false">O18+O20</f>
        <v>0</v>
      </c>
      <c r="P21" s="24" t="n">
        <f aca="false">N21+O21</f>
        <v>11177925.58</v>
      </c>
      <c r="Q21" s="24" t="n">
        <f aca="false">Q18+Q20</f>
        <v>0</v>
      </c>
      <c r="R21" s="24" t="n">
        <f aca="false">P21+Q21</f>
        <v>11177925.58</v>
      </c>
      <c r="S21" s="24"/>
      <c r="T21" s="38" t="n">
        <v>0</v>
      </c>
      <c r="U21" s="24" t="n">
        <f aca="false">R21+T21</f>
        <v>11177925.58</v>
      </c>
      <c r="W21" s="29"/>
    </row>
    <row r="22" customFormat="false" ht="12" hidden="false" customHeight="true" outlineLevel="0" collapsed="false">
      <c r="B22" s="30" t="s">
        <v>36</v>
      </c>
      <c r="C22" s="25" t="s">
        <v>37</v>
      </c>
      <c r="D22" s="40" t="n">
        <f aca="false">IF(D10=0,0,D25/D10*-100)</f>
        <v>5.00000001911719</v>
      </c>
      <c r="E22" s="41"/>
      <c r="F22" s="40" t="n">
        <f aca="false">IF(F10=0,0,F25/F10*-100)</f>
        <v>24.1171984591431</v>
      </c>
      <c r="G22" s="41"/>
      <c r="H22" s="40" t="n">
        <f aca="false">IF(H10=0,0,H25/H10*-100)</f>
        <v>5.00000001911719</v>
      </c>
      <c r="I22" s="42"/>
      <c r="J22" s="43" t="n">
        <f aca="false">IF(J10=0,0,J25/J10*-100)</f>
        <v>3.53530328617732</v>
      </c>
      <c r="K22" s="44"/>
      <c r="L22" s="40" t="n">
        <f aca="false">IF(L10=0,0,L25/L10*-100)</f>
        <v>3.53530328617732</v>
      </c>
      <c r="M22" s="40"/>
      <c r="N22" s="40" t="n">
        <f aca="false">IF(N10=0,0,N25/N10*-100)</f>
        <v>3.53530328617732</v>
      </c>
      <c r="O22" s="40"/>
      <c r="P22" s="40" t="n">
        <f aca="false">IF(P10=0,0,P25/P10*-100)</f>
        <v>3.53530328617732</v>
      </c>
      <c r="Q22" s="40"/>
      <c r="R22" s="40" t="n">
        <f aca="false">IF(R10=0,0,R25/R10*-100)</f>
        <v>3.53530328617732</v>
      </c>
      <c r="S22" s="40"/>
      <c r="T22" s="44"/>
      <c r="U22" s="40" t="n">
        <f aca="false">IF(U10=0,0,U25/U10*-100)</f>
        <v>3.53530328617732</v>
      </c>
      <c r="W22" s="45"/>
      <c r="Z22" s="46"/>
    </row>
    <row r="23" customFormat="false" ht="13.5" hidden="false" customHeight="false" outlineLevel="0" collapsed="false">
      <c r="B23" s="30" t="s">
        <v>38</v>
      </c>
      <c r="C23" s="25" t="s">
        <v>39</v>
      </c>
      <c r="D23" s="47" t="n">
        <v>5</v>
      </c>
      <c r="E23" s="41"/>
      <c r="F23" s="47" t="n">
        <v>5</v>
      </c>
      <c r="G23" s="41"/>
      <c r="H23" s="47" t="n">
        <v>5</v>
      </c>
      <c r="I23" s="42"/>
      <c r="J23" s="48" t="n">
        <v>5</v>
      </c>
      <c r="K23" s="44"/>
      <c r="L23" s="47" t="n">
        <v>5</v>
      </c>
      <c r="M23" s="47"/>
      <c r="N23" s="47" t="n">
        <v>5</v>
      </c>
      <c r="O23" s="47"/>
      <c r="P23" s="47" t="n">
        <v>5</v>
      </c>
      <c r="Q23" s="47"/>
      <c r="R23" s="47" t="n">
        <v>5</v>
      </c>
      <c r="S23" s="47"/>
      <c r="T23" s="44"/>
      <c r="U23" s="47" t="n">
        <v>5</v>
      </c>
      <c r="W23" s="49"/>
      <c r="X23" s="50"/>
      <c r="Y23" s="49"/>
      <c r="Z23" s="51"/>
      <c r="AA23" s="52"/>
    </row>
    <row r="24" customFormat="false" ht="14.25" hidden="false" customHeight="true" outlineLevel="0" collapsed="false">
      <c r="B24" s="30" t="s">
        <v>40</v>
      </c>
      <c r="C24" s="21" t="s">
        <v>41</v>
      </c>
      <c r="D24" s="22" t="n">
        <f aca="false">D10*D23/-100</f>
        <v>-261544.599</v>
      </c>
      <c r="E24" s="32"/>
      <c r="F24" s="22" t="n">
        <f aca="false">F10*F23/-100</f>
        <v>-261544.599</v>
      </c>
      <c r="G24" s="32"/>
      <c r="H24" s="22" t="n">
        <f aca="false">H10*H23/-100</f>
        <v>-261544.599</v>
      </c>
      <c r="I24" s="33"/>
      <c r="J24" s="23" t="n">
        <f aca="false">J10*J23/-100</f>
        <v>-369904.049</v>
      </c>
      <c r="K24" s="32"/>
      <c r="L24" s="22" t="n">
        <f aca="false">L10*L23/-100</f>
        <v>-369904.049</v>
      </c>
      <c r="M24" s="22"/>
      <c r="N24" s="22" t="n">
        <f aca="false">N10*N23/-100</f>
        <v>-369904.049</v>
      </c>
      <c r="O24" s="22"/>
      <c r="P24" s="22" t="n">
        <f aca="false">P10*P23/-100</f>
        <v>-369904.049</v>
      </c>
      <c r="Q24" s="22"/>
      <c r="R24" s="22" t="n">
        <f aca="false">R10*R23/-100</f>
        <v>-369904.049</v>
      </c>
      <c r="S24" s="22"/>
      <c r="T24" s="32"/>
      <c r="U24" s="22" t="n">
        <f aca="false">U10*U23/-100</f>
        <v>-369904.049</v>
      </c>
      <c r="W24" s="53"/>
      <c r="X24" s="54"/>
      <c r="Y24" s="53"/>
      <c r="Z24" s="55"/>
    </row>
    <row r="25" customFormat="false" ht="13.5" hidden="false" customHeight="false" outlineLevel="0" collapsed="false">
      <c r="B25" s="30" t="s">
        <v>42</v>
      </c>
      <c r="C25" s="21" t="s">
        <v>43</v>
      </c>
      <c r="D25" s="56" t="n">
        <f aca="false">D8-D21</f>
        <v>-261544.6</v>
      </c>
      <c r="E25" s="32"/>
      <c r="F25" s="56" t="n">
        <f aca="false">F8-F21</f>
        <v>-1261544.6</v>
      </c>
      <c r="G25" s="32"/>
      <c r="H25" s="56" t="n">
        <f aca="false">H8-H21</f>
        <v>-261544.6</v>
      </c>
      <c r="I25" s="33"/>
      <c r="J25" s="57" t="n">
        <f aca="false">J8-J21</f>
        <v>-261544.6</v>
      </c>
      <c r="K25" s="32"/>
      <c r="L25" s="56" t="n">
        <f aca="false">L8-L21</f>
        <v>-261544.6</v>
      </c>
      <c r="M25" s="56"/>
      <c r="N25" s="56" t="n">
        <f aca="false">N8-N21</f>
        <v>-261544.6</v>
      </c>
      <c r="O25" s="56"/>
      <c r="P25" s="56" t="n">
        <f aca="false">P8-P21</f>
        <v>-261544.6</v>
      </c>
      <c r="Q25" s="56"/>
      <c r="R25" s="56" t="n">
        <f aca="false">R8-R21</f>
        <v>-261544.6</v>
      </c>
      <c r="S25" s="56"/>
      <c r="T25" s="32"/>
      <c r="U25" s="56" t="n">
        <f aca="false">U8-U21</f>
        <v>-261544.6</v>
      </c>
      <c r="V25" s="29"/>
      <c r="W25" s="58"/>
      <c r="X25" s="58"/>
      <c r="Y25" s="58"/>
      <c r="Z25" s="58"/>
      <c r="AA25" s="58"/>
    </row>
    <row r="26" customFormat="false" ht="14.05" hidden="false" customHeight="true" outlineLevel="0" collapsed="false">
      <c r="B26" s="30" t="s">
        <v>44</v>
      </c>
      <c r="C26" s="21" t="s">
        <v>45</v>
      </c>
      <c r="D26" s="56" t="n">
        <f aca="false">+D24-D25</f>
        <v>0.000999999610939994</v>
      </c>
      <c r="E26" s="32"/>
      <c r="F26" s="56" t="n">
        <f aca="false">+F24-F25</f>
        <v>1000000.001</v>
      </c>
      <c r="G26" s="32"/>
      <c r="H26" s="56" t="n">
        <f aca="false">+H24-H25</f>
        <v>0.000999999610939994</v>
      </c>
      <c r="I26" s="33"/>
      <c r="J26" s="57" t="n">
        <f aca="false">+J24-J25</f>
        <v>-108359.449</v>
      </c>
      <c r="K26" s="32"/>
      <c r="L26" s="56" t="n">
        <f aca="false">+L24-L25</f>
        <v>-108359.449</v>
      </c>
      <c r="M26" s="56"/>
      <c r="N26" s="56" t="n">
        <f aca="false">+N24-N25</f>
        <v>-108359.449</v>
      </c>
      <c r="O26" s="56"/>
      <c r="P26" s="56" t="n">
        <f aca="false">+P24-P25</f>
        <v>-108359.449</v>
      </c>
      <c r="Q26" s="56"/>
      <c r="R26" s="56" t="n">
        <f aca="false">+R24-R25</f>
        <v>-108359.449</v>
      </c>
      <c r="S26" s="56"/>
      <c r="T26" s="32"/>
      <c r="U26" s="56" t="n">
        <f aca="false">+U24-U25</f>
        <v>-108359.449</v>
      </c>
      <c r="W26" s="58"/>
      <c r="X26" s="58"/>
      <c r="Y26" s="58"/>
      <c r="Z26" s="58"/>
      <c r="AA26" s="29"/>
    </row>
    <row r="27" s="59" customFormat="true" ht="8.25" hidden="true" customHeight="true" outlineLevel="0" collapsed="false">
      <c r="B27" s="30"/>
      <c r="C27" s="21"/>
      <c r="D27" s="56"/>
      <c r="E27" s="32"/>
      <c r="F27" s="56"/>
      <c r="G27" s="32"/>
      <c r="H27" s="56"/>
      <c r="I27" s="33"/>
      <c r="J27" s="57"/>
      <c r="K27" s="32"/>
      <c r="L27" s="56"/>
      <c r="M27" s="56"/>
      <c r="N27" s="56"/>
      <c r="O27" s="56"/>
      <c r="P27" s="56"/>
      <c r="Q27" s="56"/>
      <c r="R27" s="56"/>
      <c r="S27" s="56"/>
      <c r="T27" s="32"/>
      <c r="U27" s="56"/>
      <c r="W27" s="60"/>
      <c r="X27" s="60"/>
      <c r="Y27" s="60"/>
      <c r="Z27" s="60"/>
      <c r="AA27" s="61"/>
    </row>
    <row r="28" customFormat="false" ht="12" hidden="false" customHeight="true" outlineLevel="0" collapsed="false">
      <c r="B28" s="62" t="n">
        <v>4</v>
      </c>
      <c r="C28" s="21" t="s">
        <v>46</v>
      </c>
      <c r="D28" s="63" t="n">
        <f aca="false">D32+D30</f>
        <v>312125.45</v>
      </c>
      <c r="E28" s="64" t="n">
        <f aca="false">E32+E30</f>
        <v>0</v>
      </c>
      <c r="F28" s="114" t="n">
        <f aca="false">F32+F30</f>
        <v>312125.45</v>
      </c>
      <c r="G28" s="64" t="n">
        <f aca="false">G32+G30</f>
        <v>0</v>
      </c>
      <c r="H28" s="22" t="n">
        <f aca="false">G28+F28</f>
        <v>312125.45</v>
      </c>
      <c r="I28" s="65" t="n">
        <f aca="false">I32+I30</f>
        <v>0</v>
      </c>
      <c r="J28" s="23" t="n">
        <f aca="false">I28+H28</f>
        <v>312125.45</v>
      </c>
      <c r="K28" s="64" t="n">
        <f aca="false">K32+K30</f>
        <v>0</v>
      </c>
      <c r="L28" s="22" t="n">
        <f aca="false">K28+J28</f>
        <v>312125.45</v>
      </c>
      <c r="M28" s="64" t="n">
        <f aca="false">M32+M30</f>
        <v>0</v>
      </c>
      <c r="N28" s="22" t="n">
        <f aca="false">M28+L28</f>
        <v>312125.45</v>
      </c>
      <c r="O28" s="22"/>
      <c r="P28" s="22" t="n">
        <f aca="false">O28+N28</f>
        <v>312125.45</v>
      </c>
      <c r="Q28" s="22"/>
      <c r="R28" s="22" t="n">
        <f aca="false">Q28+P28</f>
        <v>312125.45</v>
      </c>
      <c r="S28" s="22"/>
      <c r="T28" s="64" t="n">
        <f aca="false">T32+T30</f>
        <v>0</v>
      </c>
      <c r="U28" s="22" t="n">
        <f aca="false">T28+N28</f>
        <v>312125.45</v>
      </c>
      <c r="W28" s="58"/>
      <c r="X28" s="58"/>
      <c r="Y28" s="58"/>
      <c r="Z28" s="58"/>
      <c r="AA28" s="29"/>
    </row>
    <row r="29" customFormat="false" ht="12.75" hidden="false" customHeight="true" outlineLevel="0" collapsed="false">
      <c r="B29" s="62"/>
      <c r="C29" s="21" t="s">
        <v>47</v>
      </c>
      <c r="D29" s="56" t="n">
        <f aca="false">D42-D44</f>
        <v>0</v>
      </c>
      <c r="E29" s="32"/>
      <c r="F29" s="56" t="n">
        <f aca="false">F42-F44</f>
        <v>0</v>
      </c>
      <c r="G29" s="32"/>
      <c r="H29" s="56" t="n">
        <f aca="false">H42-H44</f>
        <v>0</v>
      </c>
      <c r="I29" s="33"/>
      <c r="J29" s="57" t="n">
        <f aca="false">J42-J44</f>
        <v>0</v>
      </c>
      <c r="K29" s="32"/>
      <c r="L29" s="56" t="n">
        <f aca="false">L42-L44</f>
        <v>0</v>
      </c>
      <c r="M29" s="56"/>
      <c r="N29" s="56" t="n">
        <f aca="false">N42-N44</f>
        <v>0</v>
      </c>
      <c r="O29" s="56"/>
      <c r="P29" s="56" t="n">
        <f aca="false">P42-P44</f>
        <v>0</v>
      </c>
      <c r="Q29" s="56"/>
      <c r="R29" s="56"/>
      <c r="S29" s="56"/>
      <c r="T29" s="32"/>
      <c r="U29" s="56" t="n">
        <f aca="false">U42-U44</f>
        <v>0</v>
      </c>
      <c r="W29" s="58"/>
      <c r="X29" s="58"/>
      <c r="Y29" s="58"/>
      <c r="Z29" s="58"/>
      <c r="AA29" s="29"/>
    </row>
    <row r="30" customFormat="false" ht="12.75" hidden="false" customHeight="true" outlineLevel="0" collapsed="false">
      <c r="B30" s="62"/>
      <c r="C30" s="21" t="s">
        <v>48</v>
      </c>
      <c r="D30" s="56" t="n">
        <v>312125.45</v>
      </c>
      <c r="E30" s="32" t="n">
        <v>0</v>
      </c>
      <c r="F30" s="22" t="n">
        <f aca="false">E30+D30</f>
        <v>312125.45</v>
      </c>
      <c r="G30" s="66" t="n">
        <v>0</v>
      </c>
      <c r="H30" s="22" t="n">
        <f aca="false">G30+F30</f>
        <v>312125.45</v>
      </c>
      <c r="I30" s="67" t="n">
        <v>0</v>
      </c>
      <c r="J30" s="23" t="n">
        <f aca="false">I30+H30</f>
        <v>312125.45</v>
      </c>
      <c r="K30" s="66" t="n">
        <v>0</v>
      </c>
      <c r="L30" s="22" t="n">
        <f aca="false">K30+J30</f>
        <v>312125.45</v>
      </c>
      <c r="M30" s="68" t="n">
        <v>0</v>
      </c>
      <c r="N30" s="22" t="n">
        <f aca="false">M30+L30</f>
        <v>312125.45</v>
      </c>
      <c r="O30" s="22"/>
      <c r="P30" s="22" t="n">
        <f aca="false">O30+N30</f>
        <v>312125.45</v>
      </c>
      <c r="Q30" s="22"/>
      <c r="R30" s="22" t="n">
        <f aca="false">Q30+P30</f>
        <v>312125.45</v>
      </c>
      <c r="S30" s="22"/>
      <c r="T30" s="32"/>
      <c r="U30" s="22" t="n">
        <f aca="false">T30+N30</f>
        <v>312125.45</v>
      </c>
      <c r="W30" s="58"/>
      <c r="X30" s="58"/>
      <c r="Y30" s="58"/>
      <c r="Z30" s="58"/>
      <c r="AA30" s="29"/>
    </row>
    <row r="31" customFormat="false" ht="14.25" hidden="false" customHeight="true" outlineLevel="0" collapsed="false">
      <c r="B31" s="62"/>
      <c r="C31" s="21" t="s">
        <v>49</v>
      </c>
      <c r="D31" s="56"/>
      <c r="E31" s="32"/>
      <c r="F31" s="56"/>
      <c r="G31" s="32"/>
      <c r="H31" s="56"/>
      <c r="I31" s="33"/>
      <c r="J31" s="57"/>
      <c r="K31" s="32"/>
      <c r="L31" s="56"/>
      <c r="M31" s="56"/>
      <c r="N31" s="56"/>
      <c r="O31" s="56"/>
      <c r="P31" s="56"/>
      <c r="Q31" s="56"/>
      <c r="R31" s="56"/>
      <c r="S31" s="56"/>
      <c r="T31" s="32"/>
      <c r="U31" s="56"/>
      <c r="W31" s="58"/>
      <c r="X31" s="58"/>
      <c r="Y31" s="58"/>
      <c r="Z31" s="58"/>
      <c r="AA31" s="29"/>
    </row>
    <row r="32" customFormat="false" ht="14.25" hidden="false" customHeight="true" outlineLevel="0" collapsed="false">
      <c r="B32" s="62"/>
      <c r="C32" s="69" t="s">
        <v>50</v>
      </c>
      <c r="D32" s="56" t="n">
        <v>0</v>
      </c>
      <c r="E32" s="32"/>
      <c r="F32" s="22" t="n">
        <f aca="false">E32+D32</f>
        <v>0</v>
      </c>
      <c r="G32" s="32"/>
      <c r="H32" s="22" t="n">
        <f aca="false">G32+F32</f>
        <v>0</v>
      </c>
      <c r="I32" s="33"/>
      <c r="J32" s="23" t="n">
        <f aca="false">I32+H32</f>
        <v>0</v>
      </c>
      <c r="K32" s="32"/>
      <c r="L32" s="22" t="n">
        <f aca="false">K32+J32</f>
        <v>0</v>
      </c>
      <c r="M32" s="22"/>
      <c r="N32" s="22" t="n">
        <f aca="false">M32+L32</f>
        <v>0</v>
      </c>
      <c r="O32" s="22"/>
      <c r="P32" s="22" t="n">
        <f aca="false">O32+N32</f>
        <v>0</v>
      </c>
      <c r="Q32" s="22"/>
      <c r="R32" s="22" t="n">
        <f aca="false">Q32+P32</f>
        <v>0</v>
      </c>
      <c r="S32" s="22"/>
      <c r="T32" s="32"/>
      <c r="U32" s="22" t="n">
        <f aca="false">T32+J32</f>
        <v>0</v>
      </c>
      <c r="W32" s="58"/>
      <c r="X32" s="58"/>
      <c r="Y32" s="58"/>
      <c r="Z32" s="58"/>
      <c r="AA32" s="29"/>
    </row>
    <row r="33" customFormat="false" ht="22.5" hidden="false" customHeight="true" outlineLevel="0" collapsed="false">
      <c r="B33" s="62"/>
      <c r="C33" s="21" t="s">
        <v>51</v>
      </c>
      <c r="D33" s="56" t="n">
        <f aca="false">D43-D45</f>
        <v>0</v>
      </c>
      <c r="E33" s="32"/>
      <c r="F33" s="56" t="n">
        <f aca="false">F43-F45</f>
        <v>0</v>
      </c>
      <c r="G33" s="32"/>
      <c r="H33" s="56" t="n">
        <f aca="false">H43-H45</f>
        <v>0</v>
      </c>
      <c r="I33" s="33"/>
      <c r="J33" s="57" t="n">
        <f aca="false">J43-J45</f>
        <v>0</v>
      </c>
      <c r="K33" s="32"/>
      <c r="L33" s="56" t="n">
        <f aca="false">L43-L45</f>
        <v>0</v>
      </c>
      <c r="M33" s="56"/>
      <c r="N33" s="56" t="n">
        <f aca="false">N43-N45</f>
        <v>0</v>
      </c>
      <c r="O33" s="56"/>
      <c r="P33" s="56" t="n">
        <f aca="false">P43-P45</f>
        <v>0</v>
      </c>
      <c r="Q33" s="56"/>
      <c r="R33" s="56" t="n">
        <f aca="false">R43-R45</f>
        <v>0</v>
      </c>
      <c r="S33" s="56"/>
      <c r="T33" s="32"/>
      <c r="U33" s="56" t="n">
        <f aca="false">U43-U45</f>
        <v>0</v>
      </c>
      <c r="W33" s="58"/>
      <c r="X33" s="58"/>
      <c r="Y33" s="58"/>
      <c r="Z33" s="58"/>
      <c r="AA33" s="29"/>
    </row>
    <row r="34" s="59" customFormat="true" ht="6" hidden="true" customHeight="true" outlineLevel="0" collapsed="false">
      <c r="B34" s="30"/>
      <c r="C34" s="21"/>
      <c r="D34" s="56"/>
      <c r="E34" s="32"/>
      <c r="F34" s="56"/>
      <c r="G34" s="32"/>
      <c r="H34" s="56"/>
      <c r="I34" s="33"/>
      <c r="J34" s="57"/>
      <c r="K34" s="32"/>
      <c r="L34" s="56"/>
      <c r="M34" s="56"/>
      <c r="N34" s="56"/>
      <c r="O34" s="56"/>
      <c r="P34" s="56"/>
      <c r="Q34" s="56"/>
      <c r="R34" s="56"/>
      <c r="S34" s="56"/>
      <c r="T34" s="32"/>
      <c r="U34" s="56"/>
      <c r="W34" s="60"/>
      <c r="X34" s="60"/>
      <c r="Y34" s="60"/>
      <c r="Z34" s="60"/>
      <c r="AA34" s="61"/>
    </row>
    <row r="35" customFormat="false" ht="12" hidden="false" customHeight="true" outlineLevel="0" collapsed="false">
      <c r="B35" s="70" t="s">
        <v>52</v>
      </c>
      <c r="C35" s="21" t="s">
        <v>53</v>
      </c>
      <c r="D35" s="71" t="n">
        <f aca="false">IF(D22&lt;=D23,D10/2,D10)</f>
        <v>5230891.98</v>
      </c>
      <c r="E35" s="72"/>
      <c r="F35" s="71" t="n">
        <f aca="false">IF(F22&lt;=F23,F10/2,F10)</f>
        <v>5230891.98</v>
      </c>
      <c r="G35" s="72"/>
      <c r="H35" s="71" t="n">
        <f aca="false">IF(H22&lt;=H23,H10/2,H10)</f>
        <v>5230891.98</v>
      </c>
      <c r="I35" s="71"/>
      <c r="J35" s="71" t="n">
        <f aca="false">IF(J22&lt;=J23,J10/2,J10)</f>
        <v>3699040.49</v>
      </c>
      <c r="K35" s="72"/>
      <c r="L35" s="71" t="n">
        <f aca="false">IF(L22&lt;=L23,L10/2,L10)</f>
        <v>3699040.49</v>
      </c>
      <c r="M35" s="71"/>
      <c r="N35" s="71" t="n">
        <f aca="false">IF(N22&lt;=N23,N10/2,N10)</f>
        <v>3699040.49</v>
      </c>
      <c r="O35" s="71"/>
      <c r="P35" s="71" t="n">
        <f aca="false">IF(P22&lt;=P23,P10/2,P10)</f>
        <v>3699040.49</v>
      </c>
      <c r="Q35" s="71"/>
      <c r="R35" s="71" t="n">
        <f aca="false">IF(R22&lt;=R23,R10/2,R10)</f>
        <v>3699040.49</v>
      </c>
      <c r="S35" s="71"/>
      <c r="T35" s="72"/>
      <c r="U35" s="71" t="n">
        <f aca="false">IF(U22&lt;=U23,U10/2,U10)</f>
        <v>3699040.49</v>
      </c>
    </row>
    <row r="36" customFormat="false" ht="12" hidden="false" customHeight="true" outlineLevel="0" collapsed="false">
      <c r="B36" s="70" t="s">
        <v>54</v>
      </c>
      <c r="C36" s="21" t="s">
        <v>55</v>
      </c>
      <c r="D36" s="75" t="n">
        <v>2615445.99</v>
      </c>
      <c r="E36" s="75" t="n">
        <v>0</v>
      </c>
      <c r="F36" s="75" t="n">
        <f aca="false">D36+E36</f>
        <v>2615445.99</v>
      </c>
      <c r="G36" s="75"/>
      <c r="H36" s="75" t="n">
        <f aca="false">F36+G36</f>
        <v>2615445.99</v>
      </c>
      <c r="I36" s="76" t="n">
        <v>0</v>
      </c>
      <c r="J36" s="76" t="n">
        <f aca="false">H36+I36</f>
        <v>2615445.99</v>
      </c>
      <c r="K36" s="75" t="n">
        <f aca="false">K10*50/100</f>
        <v>0</v>
      </c>
      <c r="L36" s="75" t="n">
        <f aca="false">J36+K36</f>
        <v>2615445.99</v>
      </c>
      <c r="M36" s="75" t="n">
        <v>0</v>
      </c>
      <c r="N36" s="75" t="n">
        <f aca="false">L36+M36</f>
        <v>2615445.99</v>
      </c>
      <c r="O36" s="75" t="n">
        <v>0</v>
      </c>
      <c r="P36" s="75" t="n">
        <f aca="false">N36+O36</f>
        <v>2615445.99</v>
      </c>
      <c r="Q36" s="75"/>
      <c r="R36" s="75" t="n">
        <f aca="false">P36+Q36</f>
        <v>2615445.99</v>
      </c>
      <c r="S36" s="75"/>
      <c r="T36" s="75" t="n">
        <v>0</v>
      </c>
      <c r="U36" s="75" t="n">
        <f aca="false">R36+T36</f>
        <v>2615445.99</v>
      </c>
    </row>
    <row r="37" customFormat="false" ht="0.75" hidden="false" customHeight="true" outlineLevel="0" collapsed="false">
      <c r="B37" s="70"/>
      <c r="C37" s="21"/>
      <c r="D37" s="77"/>
      <c r="E37" s="77"/>
      <c r="F37" s="77"/>
      <c r="G37" s="77"/>
      <c r="H37" s="77"/>
      <c r="I37" s="78"/>
      <c r="J37" s="79"/>
      <c r="K37" s="80"/>
      <c r="L37" s="77"/>
      <c r="M37" s="77"/>
      <c r="N37" s="77"/>
      <c r="O37" s="77"/>
      <c r="P37" s="77"/>
      <c r="Q37" s="77"/>
      <c r="R37" s="77"/>
      <c r="S37" s="77"/>
      <c r="T37" s="80"/>
      <c r="U37" s="77"/>
    </row>
    <row r="38" customFormat="false" ht="12.75" hidden="false" customHeight="true" outlineLevel="0" collapsed="false">
      <c r="B38" s="70" t="n">
        <v>6</v>
      </c>
      <c r="C38" s="21" t="s">
        <v>56</v>
      </c>
      <c r="D38" s="81" t="n">
        <v>0</v>
      </c>
      <c r="E38" s="81"/>
      <c r="F38" s="81" t="n">
        <v>0</v>
      </c>
      <c r="G38" s="81"/>
      <c r="H38" s="81" t="n">
        <v>0</v>
      </c>
      <c r="I38" s="82"/>
      <c r="J38" s="83" t="n">
        <v>0</v>
      </c>
      <c r="K38" s="84"/>
      <c r="L38" s="81" t="n">
        <v>0</v>
      </c>
      <c r="M38" s="81"/>
      <c r="N38" s="81" t="n">
        <v>0</v>
      </c>
      <c r="O38" s="81"/>
      <c r="P38" s="81" t="n">
        <v>0</v>
      </c>
      <c r="Q38" s="81"/>
      <c r="R38" s="81" t="n">
        <v>0</v>
      </c>
      <c r="S38" s="81"/>
      <c r="T38" s="84"/>
      <c r="U38" s="81" t="n">
        <v>0</v>
      </c>
    </row>
    <row r="39" customFormat="false" ht="13.5" hidden="false" customHeight="false" outlineLevel="0" collapsed="false">
      <c r="B39" s="85" t="s">
        <v>57</v>
      </c>
      <c r="C39" s="86" t="s">
        <v>58</v>
      </c>
      <c r="D39" s="77" t="n">
        <f aca="false">SUM(D40:D42)-SUM(D43:D45)</f>
        <v>0</v>
      </c>
      <c r="E39" s="81"/>
      <c r="F39" s="77" t="n">
        <f aca="false">SUM(F40:F42)-SUM(F43:F45)</f>
        <v>0</v>
      </c>
      <c r="G39" s="81"/>
      <c r="H39" s="77" t="n">
        <v>0</v>
      </c>
      <c r="I39" s="83"/>
      <c r="J39" s="79" t="n">
        <v>0</v>
      </c>
      <c r="K39" s="81"/>
      <c r="L39" s="77" t="n">
        <v>0</v>
      </c>
      <c r="M39" s="77"/>
      <c r="N39" s="77" t="n">
        <v>0</v>
      </c>
      <c r="O39" s="77"/>
      <c r="P39" s="77" t="n">
        <v>0</v>
      </c>
      <c r="Q39" s="77"/>
      <c r="R39" s="77" t="n">
        <v>0</v>
      </c>
      <c r="S39" s="77"/>
      <c r="T39" s="81"/>
      <c r="U39" s="77" t="n">
        <v>0</v>
      </c>
    </row>
    <row r="40" customFormat="false" ht="13.5" hidden="false" customHeight="false" outlineLevel="0" collapsed="false">
      <c r="B40" s="87" t="s">
        <v>59</v>
      </c>
      <c r="C40" s="25" t="s">
        <v>60</v>
      </c>
      <c r="D40" s="88"/>
      <c r="E40" s="89"/>
      <c r="F40" s="88"/>
      <c r="G40" s="90"/>
      <c r="H40" s="88"/>
      <c r="I40" s="91"/>
      <c r="J40" s="92"/>
      <c r="K40" s="93"/>
      <c r="L40" s="88"/>
      <c r="M40" s="88"/>
      <c r="N40" s="88"/>
      <c r="O40" s="88"/>
      <c r="P40" s="88"/>
      <c r="Q40" s="88"/>
      <c r="R40" s="88"/>
      <c r="S40" s="88"/>
      <c r="T40" s="94"/>
      <c r="U40" s="88"/>
      <c r="Z40" s="53"/>
      <c r="AB40" s="95"/>
    </row>
    <row r="41" customFormat="false" ht="13.5" hidden="false" customHeight="false" outlineLevel="0" collapsed="false">
      <c r="B41" s="96" t="s">
        <v>61</v>
      </c>
      <c r="C41" s="25" t="s">
        <v>62</v>
      </c>
      <c r="D41" s="97"/>
      <c r="E41" s="98"/>
      <c r="F41" s="97"/>
      <c r="G41" s="81" t="n">
        <v>0</v>
      </c>
      <c r="H41" s="99" t="n">
        <v>0</v>
      </c>
      <c r="I41" s="91"/>
      <c r="J41" s="100" t="n">
        <v>0</v>
      </c>
      <c r="K41" s="93"/>
      <c r="L41" s="99" t="n">
        <v>0</v>
      </c>
      <c r="M41" s="99"/>
      <c r="N41" s="99" t="n">
        <v>0</v>
      </c>
      <c r="O41" s="99"/>
      <c r="P41" s="99" t="n">
        <v>0</v>
      </c>
      <c r="Q41" s="99"/>
      <c r="R41" s="99" t="n">
        <v>0</v>
      </c>
      <c r="S41" s="99"/>
      <c r="T41" s="94"/>
      <c r="U41" s="99" t="n">
        <v>0</v>
      </c>
    </row>
    <row r="42" customFormat="false" ht="13.5" hidden="false" customHeight="false" outlineLevel="0" collapsed="false">
      <c r="B42" s="101" t="s">
        <v>63</v>
      </c>
      <c r="C42" s="25" t="s">
        <v>64</v>
      </c>
      <c r="D42" s="97"/>
      <c r="E42" s="89"/>
      <c r="F42" s="97"/>
      <c r="G42" s="90"/>
      <c r="H42" s="97"/>
      <c r="I42" s="91"/>
      <c r="J42" s="102"/>
      <c r="K42" s="93"/>
      <c r="L42" s="97"/>
      <c r="M42" s="97"/>
      <c r="N42" s="97"/>
      <c r="O42" s="97"/>
      <c r="P42" s="97"/>
      <c r="Q42" s="97"/>
      <c r="R42" s="97"/>
      <c r="S42" s="97"/>
      <c r="T42" s="94"/>
      <c r="U42" s="97"/>
      <c r="AA42" s="51"/>
    </row>
    <row r="43" customFormat="false" ht="13.5" hidden="false" customHeight="false" outlineLevel="0" collapsed="false">
      <c r="B43" s="101" t="s">
        <v>65</v>
      </c>
      <c r="C43" s="25" t="s">
        <v>66</v>
      </c>
      <c r="D43" s="97"/>
      <c r="E43" s="89"/>
      <c r="F43" s="97"/>
      <c r="G43" s="90"/>
      <c r="H43" s="97"/>
      <c r="I43" s="91"/>
      <c r="J43" s="102"/>
      <c r="K43" s="93"/>
      <c r="L43" s="97"/>
      <c r="M43" s="97"/>
      <c r="N43" s="97"/>
      <c r="O43" s="97"/>
      <c r="P43" s="97"/>
      <c r="Q43" s="97"/>
      <c r="R43" s="97"/>
      <c r="S43" s="97"/>
      <c r="T43" s="94"/>
      <c r="U43" s="97"/>
      <c r="Z43" s="29"/>
      <c r="AB43" s="103"/>
    </row>
    <row r="44" customFormat="false" ht="13.5" hidden="false" customHeight="false" outlineLevel="0" collapsed="false">
      <c r="B44" s="101" t="s">
        <v>67</v>
      </c>
      <c r="C44" s="25" t="s">
        <v>68</v>
      </c>
      <c r="D44" s="97"/>
      <c r="E44" s="89"/>
      <c r="F44" s="97"/>
      <c r="G44" s="90"/>
      <c r="H44" s="97"/>
      <c r="I44" s="91"/>
      <c r="J44" s="102"/>
      <c r="K44" s="93"/>
      <c r="L44" s="97"/>
      <c r="M44" s="97"/>
      <c r="N44" s="97"/>
      <c r="O44" s="97"/>
      <c r="P44" s="97"/>
      <c r="Q44" s="97"/>
      <c r="R44" s="97"/>
      <c r="S44" s="97"/>
      <c r="T44" s="94"/>
      <c r="U44" s="97"/>
    </row>
    <row r="45" customFormat="false" ht="10.5" hidden="false" customHeight="true" outlineLevel="0" collapsed="false">
      <c r="B45" s="101" t="s">
        <v>69</v>
      </c>
      <c r="C45" s="25" t="s">
        <v>70</v>
      </c>
      <c r="D45" s="97"/>
      <c r="E45" s="89"/>
      <c r="F45" s="97"/>
      <c r="G45" s="90"/>
      <c r="H45" s="97"/>
      <c r="I45" s="91"/>
      <c r="J45" s="102"/>
      <c r="K45" s="93"/>
      <c r="L45" s="97"/>
      <c r="M45" s="97"/>
      <c r="N45" s="97"/>
      <c r="O45" s="97"/>
      <c r="P45" s="97"/>
      <c r="Q45" s="97"/>
      <c r="R45" s="97"/>
      <c r="S45" s="97"/>
      <c r="T45" s="94"/>
      <c r="U45" s="97"/>
      <c r="AA45" s="104"/>
    </row>
    <row r="46" customFormat="false" ht="2.25" hidden="true" customHeight="true" outlineLevel="0" collapsed="false">
      <c r="B46" s="20"/>
      <c r="C46" s="105"/>
      <c r="D46" s="105"/>
      <c r="E46" s="105"/>
      <c r="F46" s="105"/>
      <c r="G46" s="105"/>
      <c r="H46" s="105"/>
      <c r="I46" s="106"/>
      <c r="J46" s="106"/>
      <c r="K46" s="105"/>
      <c r="L46" s="105"/>
      <c r="M46" s="105"/>
      <c r="N46" s="105"/>
      <c r="O46" s="105"/>
      <c r="P46" s="105"/>
      <c r="Q46" s="105"/>
      <c r="R46" s="105"/>
      <c r="S46" s="105"/>
      <c r="T46" s="105"/>
      <c r="U46" s="105"/>
    </row>
    <row r="47" customFormat="false" ht="13.5" hidden="false" customHeight="false" outlineLevel="0" collapsed="false">
      <c r="B47" s="85" t="n">
        <v>7</v>
      </c>
      <c r="C47" s="107" t="s">
        <v>71</v>
      </c>
      <c r="D47" s="108" t="n">
        <f aca="false">+D51</f>
        <v>1164365.487</v>
      </c>
      <c r="E47" s="109"/>
      <c r="F47" s="108" t="n">
        <f aca="false">+F51</f>
        <v>1314365.487</v>
      </c>
      <c r="G47" s="75"/>
      <c r="H47" s="108" t="n">
        <f aca="false">+H51</f>
        <v>1336865.487</v>
      </c>
      <c r="I47" s="110"/>
      <c r="J47" s="111" t="n">
        <f aca="false">+J51</f>
        <v>1661943.837</v>
      </c>
      <c r="K47" s="112"/>
      <c r="L47" s="108" t="n">
        <f aca="false">+L51</f>
        <v>1661943.837</v>
      </c>
      <c r="M47" s="108"/>
      <c r="N47" s="108" t="n">
        <f aca="false">+N51</f>
        <v>1661943.837</v>
      </c>
      <c r="O47" s="108"/>
      <c r="P47" s="108" t="n">
        <f aca="false">+P51</f>
        <v>1661943.837</v>
      </c>
      <c r="Q47" s="108"/>
      <c r="R47" s="108" t="n">
        <f aca="false">+R51</f>
        <v>1661943.837</v>
      </c>
      <c r="S47" s="108"/>
      <c r="T47" s="112"/>
      <c r="U47" s="108" t="n">
        <f aca="false">+U51</f>
        <v>1661943.837</v>
      </c>
    </row>
    <row r="48" customFormat="false" ht="13.5" hidden="false" customHeight="false" outlineLevel="0" collapsed="false">
      <c r="B48" s="101" t="s">
        <v>72</v>
      </c>
      <c r="C48" s="113" t="s">
        <v>73</v>
      </c>
      <c r="D48" s="114" t="n">
        <f aca="false">+D18</f>
        <v>7855536.58</v>
      </c>
      <c r="E48" s="115"/>
      <c r="F48" s="114" t="n">
        <f aca="false">+F18</f>
        <v>8855536.58</v>
      </c>
      <c r="G48" s="75"/>
      <c r="H48" s="114" t="n">
        <f aca="false">+H18</f>
        <v>9005536.58</v>
      </c>
      <c r="I48" s="116"/>
      <c r="J48" s="117" t="n">
        <f aca="false">+J18</f>
        <v>11172725.58</v>
      </c>
      <c r="K48" s="118"/>
      <c r="L48" s="114" t="n">
        <f aca="false">+L18</f>
        <v>11177925.58</v>
      </c>
      <c r="M48" s="114"/>
      <c r="N48" s="114" t="n">
        <f aca="false">+N18</f>
        <v>11177925.58</v>
      </c>
      <c r="O48" s="114"/>
      <c r="P48" s="114" t="n">
        <f aca="false">+P18</f>
        <v>11177925.58</v>
      </c>
      <c r="Q48" s="114"/>
      <c r="R48" s="114" t="n">
        <f aca="false">+R18</f>
        <v>11177925.58</v>
      </c>
      <c r="S48" s="114"/>
      <c r="T48" s="118"/>
      <c r="U48" s="114" t="n">
        <f aca="false">+U18</f>
        <v>11177925.58</v>
      </c>
    </row>
    <row r="49" customFormat="false" ht="13.5" hidden="false" customHeight="false" outlineLevel="0" collapsed="false">
      <c r="B49" s="101" t="s">
        <v>74</v>
      </c>
      <c r="C49" s="113" t="s">
        <v>75</v>
      </c>
      <c r="D49" s="114" t="n">
        <f aca="false">+D16</f>
        <v>93100</v>
      </c>
      <c r="E49" s="119"/>
      <c r="F49" s="114" t="n">
        <f aca="false">+F16</f>
        <v>93100</v>
      </c>
      <c r="G49" s="75"/>
      <c r="H49" s="114" t="n">
        <f aca="false">+H16</f>
        <v>93100</v>
      </c>
      <c r="I49" s="116"/>
      <c r="J49" s="117" t="n">
        <f aca="false">+J16</f>
        <v>93100</v>
      </c>
      <c r="K49" s="118"/>
      <c r="L49" s="114" t="n">
        <f aca="false">+L16</f>
        <v>98300</v>
      </c>
      <c r="M49" s="114"/>
      <c r="N49" s="114" t="n">
        <f aca="false">+N16</f>
        <v>98300</v>
      </c>
      <c r="O49" s="114"/>
      <c r="P49" s="114" t="n">
        <f aca="false">+P16</f>
        <v>98300</v>
      </c>
      <c r="Q49" s="114"/>
      <c r="R49" s="114" t="n">
        <f aca="false">+R16</f>
        <v>98300</v>
      </c>
      <c r="S49" s="114"/>
      <c r="T49" s="118"/>
      <c r="U49" s="114" t="n">
        <f aca="false">+U16</f>
        <v>98300</v>
      </c>
    </row>
    <row r="50" customFormat="false" ht="13.5" hidden="false" customHeight="false" outlineLevel="0" collapsed="false">
      <c r="B50" s="101" t="s">
        <v>76</v>
      </c>
      <c r="C50" s="113" t="s">
        <v>77</v>
      </c>
      <c r="D50" s="114" t="n">
        <f aca="false">D48-D49</f>
        <v>7762436.58</v>
      </c>
      <c r="E50" s="119"/>
      <c r="F50" s="114" t="n">
        <f aca="false">F48-F49</f>
        <v>8762436.58</v>
      </c>
      <c r="G50" s="75"/>
      <c r="H50" s="114" t="n">
        <f aca="false">H48-H49</f>
        <v>8912436.58</v>
      </c>
      <c r="I50" s="116"/>
      <c r="J50" s="117" t="n">
        <f aca="false">J48-J49</f>
        <v>11079625.58</v>
      </c>
      <c r="K50" s="118"/>
      <c r="L50" s="114" t="n">
        <f aca="false">L48-L49</f>
        <v>11079625.58</v>
      </c>
      <c r="M50" s="114"/>
      <c r="N50" s="114" t="n">
        <f aca="false">N48-N49</f>
        <v>11079625.58</v>
      </c>
      <c r="O50" s="114"/>
      <c r="P50" s="114" t="n">
        <f aca="false">P48-P49</f>
        <v>11079625.58</v>
      </c>
      <c r="Q50" s="114"/>
      <c r="R50" s="114" t="n">
        <f aca="false">R48-R49</f>
        <v>11079625.58</v>
      </c>
      <c r="S50" s="114"/>
      <c r="T50" s="118"/>
      <c r="U50" s="114" t="n">
        <f aca="false">U48-U49</f>
        <v>11079625.58</v>
      </c>
    </row>
    <row r="51" customFormat="false" ht="14.25" hidden="false" customHeight="true" outlineLevel="0" collapsed="false">
      <c r="B51" s="101" t="s">
        <v>78</v>
      </c>
      <c r="C51" s="113" t="s">
        <v>79</v>
      </c>
      <c r="D51" s="114" t="n">
        <f aca="false">D50*15/100</f>
        <v>1164365.487</v>
      </c>
      <c r="E51" s="119"/>
      <c r="F51" s="114" t="n">
        <f aca="false">F50*15/100</f>
        <v>1314365.487</v>
      </c>
      <c r="G51" s="75"/>
      <c r="H51" s="114" t="n">
        <f aca="false">H50*15/100</f>
        <v>1336865.487</v>
      </c>
      <c r="I51" s="116"/>
      <c r="J51" s="117" t="n">
        <f aca="false">J50*15/100</f>
        <v>1661943.837</v>
      </c>
      <c r="K51" s="118"/>
      <c r="L51" s="114" t="n">
        <f aca="false">L50*15/100</f>
        <v>1661943.837</v>
      </c>
      <c r="M51" s="114"/>
      <c r="N51" s="114" t="n">
        <f aca="false">N50*15/100</f>
        <v>1661943.837</v>
      </c>
      <c r="O51" s="114"/>
      <c r="P51" s="114" t="n">
        <f aca="false">P50*15/100</f>
        <v>1661943.837</v>
      </c>
      <c r="Q51" s="114"/>
      <c r="R51" s="114" t="n">
        <f aca="false">R50*15/100</f>
        <v>1661943.837</v>
      </c>
      <c r="S51" s="114"/>
      <c r="T51" s="118"/>
      <c r="U51" s="114" t="n">
        <f aca="false">U50*15/100</f>
        <v>1661943.837</v>
      </c>
    </row>
    <row r="52" customFormat="false" ht="12" hidden="false" customHeight="true" outlineLevel="0" collapsed="false">
      <c r="B52" s="85" t="s">
        <v>80</v>
      </c>
      <c r="C52" s="107" t="s">
        <v>81</v>
      </c>
      <c r="D52" s="120"/>
      <c r="E52" s="121"/>
      <c r="F52" s="120"/>
      <c r="G52" s="90"/>
      <c r="H52" s="120"/>
      <c r="I52" s="122"/>
      <c r="J52" s="122"/>
      <c r="K52" s="120"/>
      <c r="L52" s="120"/>
      <c r="M52" s="120"/>
      <c r="N52" s="120"/>
      <c r="O52" s="120"/>
      <c r="P52" s="120"/>
      <c r="Q52" s="120"/>
      <c r="R52" s="120"/>
      <c r="S52" s="120"/>
      <c r="T52" s="123"/>
      <c r="U52" s="120"/>
    </row>
    <row r="53" customFormat="false" ht="3" hidden="true" customHeight="true" outlineLevel="0" collapsed="false">
      <c r="B53" s="20"/>
      <c r="C53" s="105"/>
      <c r="D53" s="105"/>
      <c r="E53" s="105"/>
      <c r="F53" s="105"/>
      <c r="G53" s="105"/>
      <c r="H53" s="105"/>
      <c r="I53" s="106"/>
      <c r="J53" s="106"/>
      <c r="K53" s="105"/>
      <c r="L53" s="105"/>
      <c r="M53" s="105"/>
      <c r="N53" s="105"/>
      <c r="O53" s="105"/>
      <c r="P53" s="105"/>
      <c r="Q53" s="105"/>
      <c r="R53" s="105"/>
      <c r="S53" s="105"/>
      <c r="T53" s="105"/>
      <c r="U53" s="105"/>
    </row>
    <row r="54" customFormat="false" ht="11.25" hidden="false" customHeight="true" outlineLevel="0" collapsed="false">
      <c r="B54" s="19" t="s">
        <v>82</v>
      </c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</row>
    <row r="55" customFormat="false" ht="11.25" hidden="false" customHeight="true" outlineLevel="0" collapsed="false">
      <c r="B55" s="101" t="n">
        <v>1</v>
      </c>
      <c r="C55" s="113" t="s">
        <v>83</v>
      </c>
      <c r="D55" s="84"/>
      <c r="E55" s="84"/>
      <c r="F55" s="80" t="n">
        <f aca="false">D55+E55</f>
        <v>0</v>
      </c>
      <c r="G55" s="81"/>
      <c r="H55" s="77" t="n">
        <f aca="false">F55+G55</f>
        <v>0</v>
      </c>
      <c r="I55" s="82"/>
      <c r="J55" s="79" t="n">
        <f aca="false">H55+I55</f>
        <v>0</v>
      </c>
      <c r="K55" s="84"/>
      <c r="L55" s="77" t="n">
        <f aca="false">J55+K55</f>
        <v>0</v>
      </c>
      <c r="M55" s="77"/>
      <c r="N55" s="77" t="n">
        <f aca="false">L55+M55</f>
        <v>0</v>
      </c>
      <c r="O55" s="77"/>
      <c r="P55" s="77" t="n">
        <f aca="false">N55+O55</f>
        <v>0</v>
      </c>
      <c r="Q55" s="77"/>
      <c r="R55" s="77" t="n">
        <f aca="false">P55+Q55</f>
        <v>0</v>
      </c>
      <c r="S55" s="77"/>
      <c r="T55" s="81"/>
      <c r="U55" s="77" t="n">
        <f aca="false">J55+T55</f>
        <v>0</v>
      </c>
    </row>
    <row r="56" customFormat="false" ht="10.5" hidden="false" customHeight="true" outlineLevel="0" collapsed="false">
      <c r="B56" s="101" t="n">
        <v>2</v>
      </c>
      <c r="C56" s="113" t="s">
        <v>84</v>
      </c>
      <c r="D56" s="84"/>
      <c r="E56" s="84"/>
      <c r="F56" s="80" t="n">
        <f aca="false">+D56+E56</f>
        <v>0</v>
      </c>
      <c r="G56" s="81"/>
      <c r="H56" s="80" t="n">
        <f aca="false">+F56+G56</f>
        <v>0</v>
      </c>
      <c r="I56" s="83"/>
      <c r="J56" s="78" t="n">
        <f aca="false">+H56+I56</f>
        <v>0</v>
      </c>
      <c r="K56" s="81"/>
      <c r="L56" s="80" t="n">
        <f aca="false">+J56+K56</f>
        <v>0</v>
      </c>
      <c r="M56" s="80"/>
      <c r="N56" s="80" t="n">
        <f aca="false">+L56+M56</f>
        <v>0</v>
      </c>
      <c r="O56" s="80"/>
      <c r="P56" s="80" t="n">
        <f aca="false">+N56+O56</f>
        <v>0</v>
      </c>
      <c r="Q56" s="80"/>
      <c r="R56" s="80" t="n">
        <f aca="false">+P56+Q56</f>
        <v>0</v>
      </c>
      <c r="S56" s="80"/>
      <c r="T56" s="81"/>
      <c r="U56" s="80" t="n">
        <f aca="false">+J56+T56</f>
        <v>0</v>
      </c>
    </row>
    <row r="57" customFormat="false" ht="11.25" hidden="false" customHeight="true" outlineLevel="0" collapsed="false">
      <c r="B57" s="101" t="n">
        <v>3</v>
      </c>
      <c r="C57" s="113" t="s">
        <v>85</v>
      </c>
      <c r="D57" s="84"/>
      <c r="E57" s="84"/>
      <c r="F57" s="80" t="n">
        <f aca="false">F55+F56</f>
        <v>0</v>
      </c>
      <c r="G57" s="81"/>
      <c r="H57" s="80" t="n">
        <f aca="false">+F57+G57</f>
        <v>0</v>
      </c>
      <c r="I57" s="83"/>
      <c r="J57" s="78" t="n">
        <f aca="false">+H57+I57</f>
        <v>0</v>
      </c>
      <c r="K57" s="81"/>
      <c r="L57" s="80" t="n">
        <f aca="false">+J57+K57</f>
        <v>0</v>
      </c>
      <c r="M57" s="80"/>
      <c r="N57" s="80" t="n">
        <f aca="false">+L57+M57</f>
        <v>0</v>
      </c>
      <c r="O57" s="80"/>
      <c r="P57" s="80" t="n">
        <f aca="false">+N57+O57</f>
        <v>0</v>
      </c>
      <c r="Q57" s="80"/>
      <c r="R57" s="80" t="n">
        <f aca="false">+P57+Q57</f>
        <v>0</v>
      </c>
      <c r="S57" s="80"/>
      <c r="T57" s="81"/>
      <c r="U57" s="80" t="n">
        <f aca="false">+J57+T57</f>
        <v>0</v>
      </c>
    </row>
    <row r="58" customFormat="false" ht="12" hidden="false" customHeight="true" outlineLevel="0" collapsed="false">
      <c r="B58" s="124"/>
      <c r="C58" s="125" t="s">
        <v>86</v>
      </c>
      <c r="D58" s="126" t="n">
        <f aca="false">+D55+D56-D57</f>
        <v>0</v>
      </c>
      <c r="E58" s="127"/>
      <c r="F58" s="126" t="n">
        <f aca="false">+D58+E58</f>
        <v>0</v>
      </c>
      <c r="G58" s="128"/>
      <c r="H58" s="126" t="n">
        <f aca="false">+F58+G58</f>
        <v>0</v>
      </c>
      <c r="I58" s="129"/>
      <c r="J58" s="130" t="n">
        <f aca="false">+H58+I58</f>
        <v>0</v>
      </c>
      <c r="K58" s="128"/>
      <c r="L58" s="126" t="n">
        <f aca="false">+J58+K58</f>
        <v>0</v>
      </c>
      <c r="M58" s="126"/>
      <c r="N58" s="126" t="n">
        <f aca="false">+L58+M58</f>
        <v>0</v>
      </c>
      <c r="O58" s="126"/>
      <c r="P58" s="126" t="n">
        <f aca="false">+N58+O58</f>
        <v>0</v>
      </c>
      <c r="Q58" s="126"/>
      <c r="R58" s="126" t="n">
        <f aca="false">+P58+Q58</f>
        <v>0</v>
      </c>
      <c r="S58" s="126"/>
      <c r="T58" s="128"/>
      <c r="U58" s="126" t="n">
        <f aca="false">+J58+T58</f>
        <v>0</v>
      </c>
    </row>
    <row r="59" customFormat="false" ht="12.8" hidden="false" customHeight="false" outlineLevel="0" collapsed="false">
      <c r="B59" s="131"/>
      <c r="C59" s="132" t="s">
        <v>94</v>
      </c>
      <c r="D59" s="132"/>
      <c r="E59" s="132"/>
      <c r="F59" s="132"/>
      <c r="G59" s="132"/>
      <c r="H59" s="132"/>
      <c r="I59" s="132"/>
      <c r="J59" s="132"/>
      <c r="K59" s="132"/>
      <c r="L59" s="132"/>
      <c r="M59" s="132"/>
      <c r="N59" s="132"/>
      <c r="O59" s="132"/>
      <c r="P59" s="132"/>
      <c r="Q59" s="132"/>
      <c r="R59" s="132"/>
      <c r="S59" s="132"/>
      <c r="T59" s="132"/>
      <c r="U59" s="132"/>
    </row>
    <row r="60" customFormat="false" ht="29.85" hidden="false" customHeight="true" outlineLevel="0" collapsed="false">
      <c r="C60" s="133"/>
      <c r="D60" s="59"/>
      <c r="E60" s="59"/>
      <c r="F60" s="59"/>
      <c r="G60" s="59"/>
      <c r="H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</row>
    <row r="61" customFormat="false" ht="12.75" hidden="false" customHeight="false" outlineLevel="0" collapsed="false">
      <c r="C61" s="134"/>
    </row>
    <row r="63" customFormat="false" ht="15.75" hidden="false" customHeight="false" outlineLevel="0" collapsed="false">
      <c r="C63" s="135"/>
    </row>
    <row r="64" customFormat="false" ht="25.5" hidden="false" customHeight="true" outlineLevel="0" collapsed="false">
      <c r="C64" s="136"/>
      <c r="D64" s="136"/>
    </row>
    <row r="65" customFormat="false" ht="24" hidden="false" customHeight="true" outlineLevel="0" collapsed="false">
      <c r="C65" s="136"/>
      <c r="D65" s="136"/>
      <c r="E65" s="137"/>
      <c r="F65" s="137"/>
      <c r="G65" s="137"/>
      <c r="H65" s="137"/>
      <c r="I65" s="137"/>
      <c r="J65" s="137"/>
      <c r="K65" s="137"/>
      <c r="L65" s="137"/>
      <c r="M65" s="137"/>
      <c r="N65" s="137"/>
      <c r="O65" s="137"/>
      <c r="P65" s="137"/>
      <c r="Q65" s="137"/>
      <c r="R65" s="137"/>
      <c r="S65" s="137"/>
      <c r="T65" s="137"/>
      <c r="U65" s="137"/>
    </row>
    <row r="66" customFormat="false" ht="25.5" hidden="false" customHeight="true" outlineLevel="0" collapsed="false">
      <c r="C66" s="136"/>
      <c r="D66" s="136"/>
      <c r="E66" s="137"/>
      <c r="F66" s="137"/>
      <c r="G66" s="137"/>
      <c r="H66" s="137"/>
      <c r="I66" s="137"/>
      <c r="J66" s="137"/>
      <c r="K66" s="137"/>
      <c r="L66" s="137"/>
      <c r="M66" s="137"/>
      <c r="N66" s="137"/>
      <c r="O66" s="137"/>
      <c r="P66" s="137"/>
      <c r="Q66" s="137"/>
      <c r="R66" s="137"/>
      <c r="S66" s="137"/>
      <c r="T66" s="137"/>
      <c r="U66" s="137"/>
    </row>
  </sheetData>
  <mergeCells count="22">
    <mergeCell ref="B1:C1"/>
    <mergeCell ref="T1:V1"/>
    <mergeCell ref="T2:V2"/>
    <mergeCell ref="B3:U3"/>
    <mergeCell ref="B5:B6"/>
    <mergeCell ref="C5:C6"/>
    <mergeCell ref="D5:D6"/>
    <mergeCell ref="E5:F5"/>
    <mergeCell ref="G5:H5"/>
    <mergeCell ref="I5:J5"/>
    <mergeCell ref="K5:L5"/>
    <mergeCell ref="M5:N5"/>
    <mergeCell ref="O5:P5"/>
    <mergeCell ref="Q5:R5"/>
    <mergeCell ref="T5:U5"/>
    <mergeCell ref="B7:U7"/>
    <mergeCell ref="B28:B33"/>
    <mergeCell ref="B54:U54"/>
    <mergeCell ref="C59:U59"/>
    <mergeCell ref="C64:D64"/>
    <mergeCell ref="C65:D65"/>
    <mergeCell ref="C66:D66"/>
  </mergeCells>
  <printOptions headings="false" gridLines="false" gridLinesSet="true" horizontalCentered="false" verticalCentered="false"/>
  <pageMargins left="0" right="0" top="0" bottom="0" header="0.511805555555555" footer="0.511805555555555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1:AB66"/>
  <sheetViews>
    <sheetView showFormulas="false" showGridLines="true" showRowColHeaders="true" showZeros="true" rightToLeft="false" tabSelected="true" showOutlineSymbols="true" defaultGridColor="true" view="pageBreakPreview" topLeftCell="A1" colorId="64" zoomScale="90" zoomScaleNormal="100" zoomScalePageLayoutView="90" workbookViewId="0">
      <selection pane="topLeft" activeCell="W11" activeCellId="0" sqref="W11"/>
    </sheetView>
  </sheetViews>
  <sheetFormatPr defaultColWidth="9.01171875" defaultRowHeight="12.75" zeroHeight="false" outlineLevelRow="0" outlineLevelCol="0"/>
  <cols>
    <col collapsed="false" customWidth="true" hidden="true" outlineLevel="0" max="1" min="1" style="1" width="9.13"/>
    <col collapsed="false" customWidth="true" hidden="false" outlineLevel="0" max="2" min="2" style="1" width="4.71"/>
    <col collapsed="false" customWidth="true" hidden="false" outlineLevel="0" max="3" min="3" style="1" width="67.41"/>
    <col collapsed="false" customWidth="true" hidden="false" outlineLevel="0" max="4" min="4" style="1" width="11.86"/>
    <col collapsed="false" customWidth="true" hidden="false" outlineLevel="0" max="5" min="5" style="1" width="11.42"/>
    <col collapsed="false" customWidth="true" hidden="false" outlineLevel="0" max="6" min="6" style="1" width="13.43"/>
    <col collapsed="false" customWidth="true" hidden="false" outlineLevel="0" max="7" min="7" style="1" width="11.57"/>
    <col collapsed="false" customWidth="true" hidden="false" outlineLevel="0" max="8" min="8" style="1" width="14.69"/>
    <col collapsed="false" customWidth="true" hidden="false" outlineLevel="0" max="9" min="9" style="1" width="12.86"/>
    <col collapsed="false" customWidth="true" hidden="false" outlineLevel="0" max="10" min="10" style="1" width="12.57"/>
    <col collapsed="false" customWidth="true" hidden="false" outlineLevel="0" max="11" min="11" style="1" width="11.71"/>
    <col collapsed="false" customWidth="true" hidden="false" outlineLevel="0" max="12" min="12" style="1" width="16.21"/>
    <col collapsed="false" customWidth="true" hidden="true" outlineLevel="0" max="13" min="13" style="1" width="27.31"/>
    <col collapsed="false" customWidth="true" hidden="true" outlineLevel="0" max="14" min="14" style="1" width="17.13"/>
    <col collapsed="false" customWidth="true" hidden="true" outlineLevel="0" max="15" min="15" style="1" width="25.4"/>
    <col collapsed="false" customWidth="true" hidden="true" outlineLevel="0" max="16" min="16" style="1" width="12.29"/>
    <col collapsed="false" customWidth="true" hidden="true" outlineLevel="0" max="17" min="17" style="1" width="18.42"/>
    <col collapsed="false" customWidth="true" hidden="true" outlineLevel="0" max="18" min="18" style="1" width="20.86"/>
    <col collapsed="false" customWidth="true" hidden="true" outlineLevel="0" max="19" min="19" style="1" width="27.58"/>
    <col collapsed="false" customWidth="true" hidden="false" outlineLevel="0" max="20" min="20" style="1" width="11.11"/>
    <col collapsed="false" customWidth="true" hidden="false" outlineLevel="0" max="21" min="21" style="1" width="13.73"/>
    <col collapsed="false" customWidth="true" hidden="false" outlineLevel="0" max="23" min="22" style="1" width="10.71"/>
    <col collapsed="false" customWidth="true" hidden="false" outlineLevel="0" max="24" min="24" style="1" width="9.29"/>
    <col collapsed="false" customWidth="false" hidden="false" outlineLevel="0" max="25" min="25" style="1" width="9"/>
    <col collapsed="false" customWidth="true" hidden="false" outlineLevel="0" max="26" min="26" style="1" width="28.57"/>
    <col collapsed="false" customWidth="true" hidden="false" outlineLevel="0" max="27" min="27" style="1" width="13.7"/>
    <col collapsed="false" customWidth="true" hidden="false" outlineLevel="0" max="28" min="28" style="1" width="11.42"/>
    <col collapsed="false" customWidth="false" hidden="false" outlineLevel="0" max="256" min="29" style="1" width="9"/>
    <col collapsed="false" customWidth="true" hidden="true" outlineLevel="0" max="257" min="257" style="1" width="11.52"/>
    <col collapsed="false" customWidth="true" hidden="false" outlineLevel="0" max="258" min="258" style="1" width="4.71"/>
    <col collapsed="false" customWidth="true" hidden="false" outlineLevel="0" max="259" min="259" style="1" width="67.41"/>
    <col collapsed="false" customWidth="true" hidden="false" outlineLevel="0" max="260" min="260" style="1" width="11.86"/>
    <col collapsed="false" customWidth="true" hidden="false" outlineLevel="0" max="261" min="261" style="1" width="12.42"/>
    <col collapsed="false" customWidth="true" hidden="false" outlineLevel="0" max="262" min="262" style="1" width="11.3"/>
    <col collapsed="false" customWidth="true" hidden="true" outlineLevel="0" max="277" min="263" style="1" width="11.52"/>
    <col collapsed="false" customWidth="true" hidden="false" outlineLevel="0" max="279" min="278" style="1" width="10.71"/>
    <col collapsed="false" customWidth="true" hidden="false" outlineLevel="0" max="280" min="280" style="1" width="9.29"/>
    <col collapsed="false" customWidth="false" hidden="false" outlineLevel="0" max="281" min="281" style="1" width="9"/>
    <col collapsed="false" customWidth="true" hidden="false" outlineLevel="0" max="282" min="282" style="1" width="28.57"/>
    <col collapsed="false" customWidth="true" hidden="false" outlineLevel="0" max="283" min="283" style="1" width="13.7"/>
    <col collapsed="false" customWidth="true" hidden="false" outlineLevel="0" max="284" min="284" style="1" width="11.42"/>
    <col collapsed="false" customWidth="false" hidden="false" outlineLevel="0" max="512" min="285" style="1" width="9"/>
    <col collapsed="false" customWidth="true" hidden="true" outlineLevel="0" max="513" min="513" style="1" width="11.52"/>
    <col collapsed="false" customWidth="true" hidden="false" outlineLevel="0" max="514" min="514" style="1" width="4.71"/>
    <col collapsed="false" customWidth="true" hidden="false" outlineLevel="0" max="515" min="515" style="1" width="67.41"/>
    <col collapsed="false" customWidth="true" hidden="false" outlineLevel="0" max="516" min="516" style="1" width="11.86"/>
    <col collapsed="false" customWidth="true" hidden="false" outlineLevel="0" max="517" min="517" style="1" width="12.42"/>
    <col collapsed="false" customWidth="true" hidden="false" outlineLevel="0" max="518" min="518" style="1" width="11.3"/>
    <col collapsed="false" customWidth="true" hidden="true" outlineLevel="0" max="533" min="519" style="1" width="11.52"/>
    <col collapsed="false" customWidth="true" hidden="false" outlineLevel="0" max="535" min="534" style="1" width="10.71"/>
    <col collapsed="false" customWidth="true" hidden="false" outlineLevel="0" max="536" min="536" style="1" width="9.29"/>
    <col collapsed="false" customWidth="false" hidden="false" outlineLevel="0" max="537" min="537" style="1" width="9"/>
    <col collapsed="false" customWidth="true" hidden="false" outlineLevel="0" max="538" min="538" style="1" width="28.57"/>
    <col collapsed="false" customWidth="true" hidden="false" outlineLevel="0" max="539" min="539" style="1" width="13.7"/>
    <col collapsed="false" customWidth="true" hidden="false" outlineLevel="0" max="540" min="540" style="1" width="11.42"/>
    <col collapsed="false" customWidth="false" hidden="false" outlineLevel="0" max="768" min="541" style="1" width="9"/>
    <col collapsed="false" customWidth="true" hidden="true" outlineLevel="0" max="769" min="769" style="1" width="11.52"/>
    <col collapsed="false" customWidth="true" hidden="false" outlineLevel="0" max="770" min="770" style="1" width="4.71"/>
    <col collapsed="false" customWidth="true" hidden="false" outlineLevel="0" max="771" min="771" style="1" width="67.41"/>
    <col collapsed="false" customWidth="true" hidden="false" outlineLevel="0" max="772" min="772" style="1" width="11.86"/>
    <col collapsed="false" customWidth="true" hidden="false" outlineLevel="0" max="773" min="773" style="1" width="12.42"/>
    <col collapsed="false" customWidth="true" hidden="false" outlineLevel="0" max="774" min="774" style="1" width="11.3"/>
    <col collapsed="false" customWidth="true" hidden="true" outlineLevel="0" max="789" min="775" style="1" width="11.52"/>
    <col collapsed="false" customWidth="true" hidden="false" outlineLevel="0" max="791" min="790" style="1" width="10.71"/>
    <col collapsed="false" customWidth="true" hidden="false" outlineLevel="0" max="792" min="792" style="1" width="9.29"/>
    <col collapsed="false" customWidth="false" hidden="false" outlineLevel="0" max="793" min="793" style="1" width="9"/>
    <col collapsed="false" customWidth="true" hidden="false" outlineLevel="0" max="794" min="794" style="1" width="28.57"/>
    <col collapsed="false" customWidth="true" hidden="false" outlineLevel="0" max="795" min="795" style="1" width="13.7"/>
    <col collapsed="false" customWidth="true" hidden="false" outlineLevel="0" max="796" min="796" style="1" width="11.42"/>
    <col collapsed="false" customWidth="false" hidden="false" outlineLevel="0" max="1024" min="797" style="1" width="9"/>
  </cols>
  <sheetData>
    <row r="1" customFormat="false" ht="12.75" hidden="false" customHeight="true" outlineLevel="0" collapsed="false">
      <c r="B1" s="2"/>
      <c r="C1" s="2"/>
      <c r="T1" s="3"/>
      <c r="U1" s="3"/>
      <c r="V1" s="3"/>
    </row>
    <row r="2" customFormat="false" ht="12.75" hidden="false" customHeight="true" outlineLevel="0" collapsed="false">
      <c r="T2" s="3"/>
      <c r="U2" s="3"/>
      <c r="V2" s="3"/>
    </row>
    <row r="3" customFormat="false" ht="19.5" hidden="false" customHeight="true" outlineLevel="0" collapsed="false">
      <c r="B3" s="4" t="s">
        <v>104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5"/>
    </row>
    <row r="4" customFormat="false" ht="9.1" hidden="false" customHeight="true" outlineLevel="0" collapsed="false">
      <c r="C4" s="6"/>
      <c r="D4" s="7"/>
      <c r="E4" s="7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8" t="s">
        <v>1</v>
      </c>
    </row>
    <row r="5" customFormat="false" ht="72" hidden="false" customHeight="true" outlineLevel="0" collapsed="false">
      <c r="B5" s="9" t="s">
        <v>2</v>
      </c>
      <c r="C5" s="10" t="s">
        <v>3</v>
      </c>
      <c r="D5" s="11" t="s">
        <v>4</v>
      </c>
      <c r="E5" s="12" t="s">
        <v>92</v>
      </c>
      <c r="F5" s="12"/>
      <c r="G5" s="13" t="s">
        <v>96</v>
      </c>
      <c r="H5" s="13"/>
      <c r="I5" s="12" t="s">
        <v>98</v>
      </c>
      <c r="J5" s="12"/>
      <c r="K5" s="12" t="s">
        <v>101</v>
      </c>
      <c r="L5" s="12"/>
      <c r="M5" s="12" t="s">
        <v>9</v>
      </c>
      <c r="N5" s="12"/>
      <c r="O5" s="12" t="s">
        <v>10</v>
      </c>
      <c r="P5" s="12"/>
      <c r="Q5" s="12" t="s">
        <v>11</v>
      </c>
      <c r="R5" s="12"/>
      <c r="S5" s="13"/>
      <c r="T5" s="12" t="s">
        <v>105</v>
      </c>
      <c r="U5" s="12"/>
    </row>
    <row r="6" customFormat="false" ht="41.25" hidden="false" customHeight="true" outlineLevel="0" collapsed="false">
      <c r="B6" s="9"/>
      <c r="C6" s="10"/>
      <c r="D6" s="11"/>
      <c r="E6" s="14" t="s">
        <v>13</v>
      </c>
      <c r="F6" s="15" t="s">
        <v>14</v>
      </c>
      <c r="G6" s="16" t="s">
        <v>13</v>
      </c>
      <c r="H6" s="17" t="s">
        <v>14</v>
      </c>
      <c r="I6" s="14" t="s">
        <v>13</v>
      </c>
      <c r="J6" s="15" t="s">
        <v>14</v>
      </c>
      <c r="K6" s="14" t="s">
        <v>13</v>
      </c>
      <c r="L6" s="15" t="s">
        <v>14</v>
      </c>
      <c r="M6" s="14" t="s">
        <v>13</v>
      </c>
      <c r="N6" s="15" t="s">
        <v>14</v>
      </c>
      <c r="O6" s="14" t="s">
        <v>13</v>
      </c>
      <c r="P6" s="15" t="s">
        <v>14</v>
      </c>
      <c r="Q6" s="14" t="s">
        <v>13</v>
      </c>
      <c r="R6" s="15" t="s">
        <v>14</v>
      </c>
      <c r="S6" s="18"/>
      <c r="T6" s="14" t="s">
        <v>13</v>
      </c>
      <c r="U6" s="15" t="s">
        <v>14</v>
      </c>
    </row>
    <row r="7" customFormat="false" ht="11.25" hidden="false" customHeight="true" outlineLevel="0" collapsed="false">
      <c r="B7" s="19" t="s">
        <v>15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</row>
    <row r="8" customFormat="false" ht="13.5" hidden="false" customHeight="false" outlineLevel="0" collapsed="false">
      <c r="B8" s="20" t="s">
        <v>16</v>
      </c>
      <c r="C8" s="21" t="s">
        <v>17</v>
      </c>
      <c r="D8" s="22" t="n">
        <f aca="false">+D10+D13</f>
        <v>7593991.98</v>
      </c>
      <c r="E8" s="22" t="n">
        <f aca="false">+E10+E13</f>
        <v>0</v>
      </c>
      <c r="F8" s="22" t="n">
        <f aca="false">+F10+F13</f>
        <v>7593991.98</v>
      </c>
      <c r="G8" s="22" t="n">
        <f aca="false">+G10+G13</f>
        <v>1150000</v>
      </c>
      <c r="H8" s="22" t="n">
        <f aca="false">+H10+H13</f>
        <v>8743991.98</v>
      </c>
      <c r="I8" s="23" t="n">
        <f aca="false">+I10+I13</f>
        <v>2167189</v>
      </c>
      <c r="J8" s="23" t="n">
        <f aca="false">+J10+J13</f>
        <v>10911180.98</v>
      </c>
      <c r="K8" s="22" t="n">
        <f aca="false">+K10+K13</f>
        <v>5200</v>
      </c>
      <c r="L8" s="22" t="n">
        <f aca="false">+L10+L13</f>
        <v>10916380.98</v>
      </c>
      <c r="M8" s="22" t="n">
        <f aca="false">+M10+M13</f>
        <v>0</v>
      </c>
      <c r="N8" s="22" t="n">
        <f aca="false">+N10+N13</f>
        <v>10916380.98</v>
      </c>
      <c r="O8" s="22" t="n">
        <f aca="false">O10+O13</f>
        <v>0</v>
      </c>
      <c r="P8" s="22" t="n">
        <f aca="false">N8+O8</f>
        <v>10916380.98</v>
      </c>
      <c r="Q8" s="24" t="n">
        <f aca="false">Q10+Q13</f>
        <v>0</v>
      </c>
      <c r="R8" s="22" t="n">
        <f aca="false">P8+Q8</f>
        <v>10916380.98</v>
      </c>
      <c r="S8" s="24"/>
      <c r="T8" s="22" t="n">
        <f aca="false">+T10+T13</f>
        <v>393143.67</v>
      </c>
      <c r="U8" s="22" t="n">
        <f aca="false">R8+T8</f>
        <v>11309524.65</v>
      </c>
    </row>
    <row r="9" customFormat="false" ht="10.5" hidden="false" customHeight="true" outlineLevel="0" collapsed="false">
      <c r="B9" s="20"/>
      <c r="C9" s="25" t="s">
        <v>18</v>
      </c>
      <c r="D9" s="26"/>
      <c r="E9" s="26"/>
      <c r="F9" s="26"/>
      <c r="G9" s="26"/>
      <c r="H9" s="26"/>
      <c r="I9" s="27"/>
      <c r="J9" s="27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</row>
    <row r="10" customFormat="false" ht="13.5" hidden="false" customHeight="false" outlineLevel="0" collapsed="false">
      <c r="B10" s="20" t="s">
        <v>19</v>
      </c>
      <c r="C10" s="21" t="s">
        <v>20</v>
      </c>
      <c r="D10" s="22" t="n">
        <f aca="false">D11+D12</f>
        <v>5230891.98</v>
      </c>
      <c r="E10" s="22" t="n">
        <f aca="false">E11+E12</f>
        <v>0</v>
      </c>
      <c r="F10" s="22" t="n">
        <f aca="false">F11+F12</f>
        <v>5230891.98</v>
      </c>
      <c r="G10" s="22" t="n">
        <f aca="false">G11+G12</f>
        <v>0</v>
      </c>
      <c r="H10" s="22" t="n">
        <f aca="false">H11+H12</f>
        <v>5230891.98</v>
      </c>
      <c r="I10" s="23" t="n">
        <f aca="false">I11+I12</f>
        <v>2167189</v>
      </c>
      <c r="J10" s="23" t="n">
        <f aca="false">J11+J12</f>
        <v>7398080.98</v>
      </c>
      <c r="K10" s="22" t="n">
        <f aca="false">K11+K12</f>
        <v>0</v>
      </c>
      <c r="L10" s="22" t="n">
        <f aca="false">L11+L12</f>
        <v>7398080.98</v>
      </c>
      <c r="M10" s="22" t="n">
        <f aca="false">M11+M12</f>
        <v>0</v>
      </c>
      <c r="N10" s="22" t="n">
        <f aca="false">N11+N12</f>
        <v>7398080.98</v>
      </c>
      <c r="O10" s="22" t="n">
        <f aca="false">O11+O12</f>
        <v>0</v>
      </c>
      <c r="P10" s="22" t="n">
        <f aca="false">N10+O10</f>
        <v>7398080.98</v>
      </c>
      <c r="Q10" s="24" t="n">
        <f aca="false">Q11+Q12</f>
        <v>0</v>
      </c>
      <c r="R10" s="22" t="n">
        <f aca="false">P10+Q10</f>
        <v>7398080.98</v>
      </c>
      <c r="S10" s="24"/>
      <c r="T10" s="22" t="n">
        <f aca="false">T11+T12</f>
        <v>393143.67</v>
      </c>
      <c r="U10" s="22" t="n">
        <f aca="false">R10+T10</f>
        <v>7791224.65</v>
      </c>
    </row>
    <row r="11" customFormat="false" ht="12.8" hidden="false" customHeight="false" outlineLevel="0" collapsed="false">
      <c r="B11" s="20"/>
      <c r="C11" s="25" t="s">
        <v>21</v>
      </c>
      <c r="D11" s="26" t="n">
        <v>5202091.98</v>
      </c>
      <c r="E11" s="26" t="n">
        <v>0</v>
      </c>
      <c r="F11" s="24" t="n">
        <f aca="false">D11+E11</f>
        <v>5202091.98</v>
      </c>
      <c r="G11" s="26" t="n">
        <v>0</v>
      </c>
      <c r="H11" s="24" t="n">
        <f aca="false">F11+G11</f>
        <v>5202091.98</v>
      </c>
      <c r="I11" s="27" t="n">
        <v>2167189</v>
      </c>
      <c r="J11" s="28" t="n">
        <f aca="false">H11+I11</f>
        <v>7369280.98</v>
      </c>
      <c r="K11" s="26" t="n">
        <v>0</v>
      </c>
      <c r="L11" s="24" t="n">
        <f aca="false">J11+K11</f>
        <v>7369280.98</v>
      </c>
      <c r="M11" s="24"/>
      <c r="N11" s="24" t="n">
        <f aca="false">L11+M11</f>
        <v>7369280.98</v>
      </c>
      <c r="O11" s="24"/>
      <c r="P11" s="24" t="n">
        <f aca="false">N11+O11</f>
        <v>7369280.98</v>
      </c>
      <c r="Q11" s="24"/>
      <c r="R11" s="24" t="n">
        <f aca="false">P11+Q11</f>
        <v>7369280.98</v>
      </c>
      <c r="S11" s="24"/>
      <c r="T11" s="26" t="n">
        <v>350163.67</v>
      </c>
      <c r="U11" s="24" t="n">
        <f aca="false">P11+T11</f>
        <v>7719444.65</v>
      </c>
    </row>
    <row r="12" customFormat="false" ht="12.8" hidden="false" customHeight="false" outlineLevel="0" collapsed="false">
      <c r="B12" s="20"/>
      <c r="C12" s="25" t="s">
        <v>22</v>
      </c>
      <c r="D12" s="26" t="n">
        <v>28800</v>
      </c>
      <c r="E12" s="26" t="n">
        <v>0</v>
      </c>
      <c r="F12" s="24" t="n">
        <f aca="false">D12+E12</f>
        <v>28800</v>
      </c>
      <c r="G12" s="26" t="n">
        <v>0</v>
      </c>
      <c r="H12" s="24" t="n">
        <f aca="false">F12+G12</f>
        <v>28800</v>
      </c>
      <c r="I12" s="27" t="n">
        <v>0</v>
      </c>
      <c r="J12" s="28" t="n">
        <f aca="false">H12+I12</f>
        <v>28800</v>
      </c>
      <c r="K12" s="26" t="n">
        <v>0</v>
      </c>
      <c r="L12" s="24" t="n">
        <f aca="false">J12+K12</f>
        <v>28800</v>
      </c>
      <c r="M12" s="24" t="n">
        <v>0</v>
      </c>
      <c r="N12" s="24" t="n">
        <f aca="false">L12+M12</f>
        <v>28800</v>
      </c>
      <c r="O12" s="24" t="n">
        <v>0</v>
      </c>
      <c r="P12" s="24" t="n">
        <f aca="false">N12+O12</f>
        <v>28800</v>
      </c>
      <c r="Q12" s="24"/>
      <c r="R12" s="24" t="n">
        <f aca="false">P12+Q12</f>
        <v>28800</v>
      </c>
      <c r="S12" s="24"/>
      <c r="T12" s="26" t="n">
        <v>42980</v>
      </c>
      <c r="U12" s="24" t="n">
        <f aca="false">P12+T12</f>
        <v>71780</v>
      </c>
    </row>
    <row r="13" customFormat="false" ht="13.5" hidden="false" customHeight="false" outlineLevel="0" collapsed="false">
      <c r="B13" s="20" t="s">
        <v>23</v>
      </c>
      <c r="C13" s="21" t="s">
        <v>24</v>
      </c>
      <c r="D13" s="22" t="n">
        <f aca="false">SUM(D14:D17)</f>
        <v>2363100</v>
      </c>
      <c r="E13" s="22" t="n">
        <f aca="false">SUM(E14:E17)</f>
        <v>0</v>
      </c>
      <c r="F13" s="22" t="n">
        <f aca="false">SUM(F14:F17)</f>
        <v>2363100</v>
      </c>
      <c r="G13" s="22" t="n">
        <f aca="false">SUM(G14:G17)</f>
        <v>1150000</v>
      </c>
      <c r="H13" s="22" t="n">
        <f aca="false">SUM(H14:H17)</f>
        <v>3513100</v>
      </c>
      <c r="I13" s="23" t="n">
        <f aca="false">SUM(I14:I17)</f>
        <v>0</v>
      </c>
      <c r="J13" s="23" t="n">
        <f aca="false">SUM(J14:J17)</f>
        <v>3513100</v>
      </c>
      <c r="K13" s="22" t="n">
        <f aca="false">SUM(K14:K17)</f>
        <v>5200</v>
      </c>
      <c r="L13" s="22" t="n">
        <f aca="false">SUM(L14:L17)</f>
        <v>3518300</v>
      </c>
      <c r="M13" s="22" t="n">
        <f aca="false">SUM(M14:M17)</f>
        <v>0</v>
      </c>
      <c r="N13" s="22" t="n">
        <f aca="false">SUM(N14:N17)</f>
        <v>3518300</v>
      </c>
      <c r="O13" s="22" t="n">
        <f aca="false">O14+O15+O16+O17</f>
        <v>0</v>
      </c>
      <c r="P13" s="22" t="n">
        <f aca="false">N13+O13</f>
        <v>3518300</v>
      </c>
      <c r="Q13" s="24" t="n">
        <f aca="false">Q14+Q15+Q16+Q17</f>
        <v>0</v>
      </c>
      <c r="R13" s="22" t="n">
        <f aca="false">P13+Q13</f>
        <v>3518300</v>
      </c>
      <c r="S13" s="24"/>
      <c r="T13" s="22" t="n">
        <f aca="false">SUM(T14:T17)</f>
        <v>0</v>
      </c>
      <c r="U13" s="22" t="n">
        <f aca="false">R13+T13</f>
        <v>3518300</v>
      </c>
    </row>
    <row r="14" customFormat="false" ht="13.5" hidden="false" customHeight="false" outlineLevel="0" collapsed="false">
      <c r="B14" s="20"/>
      <c r="C14" s="25" t="s">
        <v>25</v>
      </c>
      <c r="D14" s="26" t="n">
        <v>2270000</v>
      </c>
      <c r="E14" s="26"/>
      <c r="F14" s="24" t="n">
        <f aca="false">D14+E14</f>
        <v>2270000</v>
      </c>
      <c r="G14" s="26"/>
      <c r="H14" s="24" t="n">
        <f aca="false">F14+G14</f>
        <v>2270000</v>
      </c>
      <c r="I14" s="27"/>
      <c r="J14" s="27" t="n">
        <f aca="false">H14+I14</f>
        <v>2270000</v>
      </c>
      <c r="K14" s="26"/>
      <c r="L14" s="26" t="n">
        <f aca="false">J14+K14</f>
        <v>2270000</v>
      </c>
      <c r="M14" s="26"/>
      <c r="N14" s="26" t="n">
        <f aca="false">L14+M14</f>
        <v>2270000</v>
      </c>
      <c r="O14" s="26"/>
      <c r="P14" s="24" t="n">
        <f aca="false">N14+O14</f>
        <v>2270000</v>
      </c>
      <c r="Q14" s="24"/>
      <c r="R14" s="24" t="n">
        <f aca="false">P14+Q14</f>
        <v>2270000</v>
      </c>
      <c r="S14" s="24"/>
      <c r="T14" s="26"/>
      <c r="U14" s="24" t="n">
        <f aca="false">R14+T14</f>
        <v>2270000</v>
      </c>
      <c r="Z14" s="29"/>
    </row>
    <row r="15" customFormat="false" ht="13.5" hidden="false" customHeight="false" outlineLevel="0" collapsed="false">
      <c r="B15" s="20"/>
      <c r="C15" s="25" t="s">
        <v>26</v>
      </c>
      <c r="D15" s="26" t="n">
        <v>0</v>
      </c>
      <c r="E15" s="26"/>
      <c r="F15" s="24" t="n">
        <f aca="false">D15+E15</f>
        <v>0</v>
      </c>
      <c r="G15" s="26"/>
      <c r="H15" s="24" t="n">
        <f aca="false">F15+G15</f>
        <v>0</v>
      </c>
      <c r="I15" s="27" t="n">
        <v>0</v>
      </c>
      <c r="J15" s="27" t="n">
        <f aca="false">H15+I15</f>
        <v>0</v>
      </c>
      <c r="K15" s="26" t="n">
        <v>0</v>
      </c>
      <c r="L15" s="26" t="n">
        <f aca="false">J15+K15</f>
        <v>0</v>
      </c>
      <c r="M15" s="26"/>
      <c r="N15" s="26" t="n">
        <f aca="false">L15+M15</f>
        <v>0</v>
      </c>
      <c r="O15" s="26"/>
      <c r="P15" s="24" t="n">
        <f aca="false">N15+O15</f>
        <v>0</v>
      </c>
      <c r="Q15" s="24"/>
      <c r="R15" s="24" t="n">
        <f aca="false">P15+Q15</f>
        <v>0</v>
      </c>
      <c r="S15" s="24"/>
      <c r="T15" s="26"/>
      <c r="U15" s="24" t="n">
        <f aca="false">R15+T15</f>
        <v>0</v>
      </c>
    </row>
    <row r="16" customFormat="false" ht="13.5" hidden="false" customHeight="false" outlineLevel="0" collapsed="false">
      <c r="B16" s="20"/>
      <c r="C16" s="25" t="s">
        <v>27</v>
      </c>
      <c r="D16" s="26" t="n">
        <v>93100</v>
      </c>
      <c r="E16" s="26"/>
      <c r="F16" s="24" t="n">
        <f aca="false">D16+E16</f>
        <v>93100</v>
      </c>
      <c r="G16" s="26"/>
      <c r="H16" s="24" t="n">
        <f aca="false">F16+G16</f>
        <v>93100</v>
      </c>
      <c r="I16" s="27"/>
      <c r="J16" s="27" t="n">
        <f aca="false">H16+I16</f>
        <v>93100</v>
      </c>
      <c r="K16" s="26" t="n">
        <v>5200</v>
      </c>
      <c r="L16" s="26" t="n">
        <f aca="false">J16+K16</f>
        <v>98300</v>
      </c>
      <c r="M16" s="26"/>
      <c r="N16" s="26" t="n">
        <f aca="false">L16+M16</f>
        <v>98300</v>
      </c>
      <c r="O16" s="26"/>
      <c r="P16" s="24" t="n">
        <f aca="false">N16+O16</f>
        <v>98300</v>
      </c>
      <c r="Q16" s="24"/>
      <c r="R16" s="24" t="n">
        <f aca="false">P16+Q16</f>
        <v>98300</v>
      </c>
      <c r="S16" s="24"/>
      <c r="T16" s="26"/>
      <c r="U16" s="24" t="n">
        <f aca="false">R16+T16</f>
        <v>98300</v>
      </c>
    </row>
    <row r="17" customFormat="false" ht="12" hidden="false" customHeight="true" outlineLevel="0" collapsed="false">
      <c r="B17" s="20"/>
      <c r="C17" s="25" t="s">
        <v>28</v>
      </c>
      <c r="D17" s="26" t="n">
        <v>0</v>
      </c>
      <c r="E17" s="26"/>
      <c r="F17" s="24" t="n">
        <f aca="false">D17+E17</f>
        <v>0</v>
      </c>
      <c r="G17" s="26" t="n">
        <v>1150000</v>
      </c>
      <c r="H17" s="24" t="n">
        <f aca="false">F17+G17</f>
        <v>1150000</v>
      </c>
      <c r="I17" s="27"/>
      <c r="J17" s="27" t="n">
        <f aca="false">H17+I17</f>
        <v>1150000</v>
      </c>
      <c r="K17" s="26"/>
      <c r="L17" s="26" t="n">
        <f aca="false">J17+K17</f>
        <v>1150000</v>
      </c>
      <c r="M17" s="26" t="n">
        <v>0</v>
      </c>
      <c r="N17" s="26" t="n">
        <f aca="false">L17+M17</f>
        <v>1150000</v>
      </c>
      <c r="O17" s="26" t="n">
        <v>0</v>
      </c>
      <c r="P17" s="24" t="n">
        <f aca="false">N17+O17</f>
        <v>1150000</v>
      </c>
      <c r="Q17" s="24"/>
      <c r="R17" s="24" t="n">
        <f aca="false">P17+Q17</f>
        <v>1150000</v>
      </c>
      <c r="S17" s="24"/>
      <c r="T17" s="26" t="n">
        <v>0</v>
      </c>
      <c r="U17" s="24" t="n">
        <f aca="false">R17+T17</f>
        <v>1150000</v>
      </c>
    </row>
    <row r="18" customFormat="false" ht="12.8" hidden="false" customHeight="false" outlineLevel="0" collapsed="false">
      <c r="B18" s="30" t="n">
        <v>2</v>
      </c>
      <c r="C18" s="31" t="s">
        <v>29</v>
      </c>
      <c r="D18" s="32" t="n">
        <v>7855536.58</v>
      </c>
      <c r="E18" s="26" t="n">
        <v>1000000</v>
      </c>
      <c r="F18" s="22" t="n">
        <f aca="false">E18+D18</f>
        <v>8855536.58</v>
      </c>
      <c r="G18" s="26" t="n">
        <v>150000</v>
      </c>
      <c r="H18" s="22" t="n">
        <f aca="false">+F18+G18</f>
        <v>9005536.58</v>
      </c>
      <c r="I18" s="33" t="n">
        <v>2167189</v>
      </c>
      <c r="J18" s="33" t="n">
        <f aca="false">+H18+I18</f>
        <v>11172725.58</v>
      </c>
      <c r="K18" s="32" t="n">
        <v>5200</v>
      </c>
      <c r="L18" s="32" t="n">
        <f aca="false">+J18+K18</f>
        <v>11177925.58</v>
      </c>
      <c r="M18" s="32" t="n">
        <v>0</v>
      </c>
      <c r="N18" s="32" t="n">
        <f aca="false">+L18+M18</f>
        <v>11177925.58</v>
      </c>
      <c r="O18" s="32"/>
      <c r="P18" s="24" t="n">
        <f aca="false">N18+O18</f>
        <v>11177925.58</v>
      </c>
      <c r="Q18" s="24"/>
      <c r="R18" s="24" t="n">
        <f aca="false">P18+Q18</f>
        <v>11177925.58</v>
      </c>
      <c r="S18" s="24"/>
      <c r="T18" s="32" t="n">
        <v>393143.67</v>
      </c>
      <c r="U18" s="32" t="n">
        <f aca="false">R18+T18</f>
        <v>11571069.25</v>
      </c>
    </row>
    <row r="19" customFormat="false" ht="13.5" hidden="false" customHeight="false" outlineLevel="0" collapsed="false">
      <c r="B19" s="20" t="s">
        <v>30</v>
      </c>
      <c r="C19" s="34" t="s">
        <v>31</v>
      </c>
      <c r="D19" s="27" t="n">
        <v>1581369.87</v>
      </c>
      <c r="E19" s="26"/>
      <c r="F19" s="22" t="n">
        <f aca="false">E19+D19</f>
        <v>1581369.87</v>
      </c>
      <c r="G19" s="26"/>
      <c r="H19" s="24" t="n">
        <f aca="false">+F19+G19</f>
        <v>1581369.87</v>
      </c>
      <c r="I19" s="27"/>
      <c r="J19" s="28" t="n">
        <f aca="false">+H19+I19</f>
        <v>1581369.87</v>
      </c>
      <c r="K19" s="26"/>
      <c r="L19" s="24" t="n">
        <f aca="false">+J19+K19</f>
        <v>1581369.87</v>
      </c>
      <c r="M19" s="24"/>
      <c r="N19" s="24" t="n">
        <f aca="false">+L19+M19</f>
        <v>1581369.87</v>
      </c>
      <c r="O19" s="24"/>
      <c r="P19" s="24" t="n">
        <f aca="false">+N19+O19</f>
        <v>1581369.87</v>
      </c>
      <c r="Q19" s="24"/>
      <c r="R19" s="24" t="n">
        <f aca="false">SUM(P19+Q19)</f>
        <v>1581369.87</v>
      </c>
      <c r="S19" s="24"/>
      <c r="T19" s="26"/>
      <c r="U19" s="24" t="n">
        <f aca="false">+J19+T19</f>
        <v>1581369.87</v>
      </c>
    </row>
    <row r="20" customFormat="false" ht="13.5" hidden="false" customHeight="false" outlineLevel="0" collapsed="false">
      <c r="B20" s="20" t="s">
        <v>32</v>
      </c>
      <c r="C20" s="35" t="s">
        <v>33</v>
      </c>
      <c r="D20" s="36"/>
      <c r="E20" s="26" t="n">
        <v>0</v>
      </c>
      <c r="F20" s="22" t="n">
        <f aca="false">E20+D20</f>
        <v>0</v>
      </c>
      <c r="G20" s="26"/>
      <c r="H20" s="24" t="n">
        <f aca="false">+F20+G20</f>
        <v>0</v>
      </c>
      <c r="I20" s="27"/>
      <c r="J20" s="28" t="n">
        <f aca="false">SUM(H20+I20)</f>
        <v>0</v>
      </c>
      <c r="K20" s="26"/>
      <c r="L20" s="24" t="n">
        <f aca="false">SUM(J20+K20)</f>
        <v>0</v>
      </c>
      <c r="M20" s="24"/>
      <c r="N20" s="24" t="n">
        <f aca="false">SUM(L20+M20)</f>
        <v>0</v>
      </c>
      <c r="O20" s="24"/>
      <c r="P20" s="24" t="n">
        <f aca="false">SUM(N20+O20)</f>
        <v>0</v>
      </c>
      <c r="Q20" s="24"/>
      <c r="R20" s="24" t="n">
        <f aca="false">SUM(P20+Q20)</f>
        <v>0</v>
      </c>
      <c r="S20" s="24"/>
      <c r="T20" s="26"/>
      <c r="U20" s="24" t="n">
        <f aca="false">SUM(J20+T20)</f>
        <v>0</v>
      </c>
    </row>
    <row r="21" customFormat="false" ht="12.8" hidden="false" customHeight="false" outlineLevel="0" collapsed="false">
      <c r="B21" s="20" t="s">
        <v>34</v>
      </c>
      <c r="C21" s="37" t="s">
        <v>35</v>
      </c>
      <c r="D21" s="38" t="n">
        <v>7855536.58</v>
      </c>
      <c r="E21" s="38" t="n">
        <f aca="false">E18+E20</f>
        <v>1000000</v>
      </c>
      <c r="F21" s="22" t="n">
        <f aca="false">E21+D21</f>
        <v>8855536.58</v>
      </c>
      <c r="G21" s="38" t="n">
        <f aca="false">G18+G20</f>
        <v>150000</v>
      </c>
      <c r="H21" s="22" t="n">
        <f aca="false">H18+H20</f>
        <v>9005536.58</v>
      </c>
      <c r="I21" s="39" t="n">
        <f aca="false">I18+I20</f>
        <v>2167189</v>
      </c>
      <c r="J21" s="28" t="n">
        <f aca="false">SUM(H21+I21)</f>
        <v>11172725.58</v>
      </c>
      <c r="K21" s="38" t="n">
        <f aca="false">K18+K20</f>
        <v>5200</v>
      </c>
      <c r="L21" s="24" t="n">
        <f aca="false">SUM(J21+K21)</f>
        <v>11177925.58</v>
      </c>
      <c r="M21" s="38" t="n">
        <f aca="false">M18+M20</f>
        <v>0</v>
      </c>
      <c r="N21" s="24" t="n">
        <f aca="false">SUM(L21+M21)</f>
        <v>11177925.58</v>
      </c>
      <c r="O21" s="38" t="n">
        <f aca="false">O18+O20</f>
        <v>0</v>
      </c>
      <c r="P21" s="24" t="n">
        <f aca="false">N21+O21</f>
        <v>11177925.58</v>
      </c>
      <c r="Q21" s="24" t="n">
        <f aca="false">Q18+Q20</f>
        <v>0</v>
      </c>
      <c r="R21" s="24" t="n">
        <f aca="false">P21+Q21</f>
        <v>11177925.58</v>
      </c>
      <c r="S21" s="24"/>
      <c r="T21" s="38" t="n">
        <v>393143.67</v>
      </c>
      <c r="U21" s="24" t="n">
        <f aca="false">R21+T21</f>
        <v>11571069.25</v>
      </c>
      <c r="W21" s="29"/>
    </row>
    <row r="22" customFormat="false" ht="12" hidden="false" customHeight="true" outlineLevel="0" collapsed="false">
      <c r="B22" s="30" t="s">
        <v>36</v>
      </c>
      <c r="C22" s="25" t="s">
        <v>37</v>
      </c>
      <c r="D22" s="40" t="n">
        <f aca="false">IF(D10=0,0,D25/D10*-100)</f>
        <v>5.00000001911719</v>
      </c>
      <c r="E22" s="41"/>
      <c r="F22" s="40" t="n">
        <f aca="false">IF(F10=0,0,F25/F10*-100)</f>
        <v>24.1171984591431</v>
      </c>
      <c r="G22" s="41"/>
      <c r="H22" s="40" t="n">
        <f aca="false">IF(H10=0,0,H25/H10*-100)</f>
        <v>5.00000001911719</v>
      </c>
      <c r="I22" s="42"/>
      <c r="J22" s="43" t="n">
        <f aca="false">IF(J10=0,0,J25/J10*-100)</f>
        <v>3.53530328617732</v>
      </c>
      <c r="K22" s="44"/>
      <c r="L22" s="40" t="n">
        <f aca="false">IF(L10=0,0,L25/L10*-100)</f>
        <v>3.53530328617732</v>
      </c>
      <c r="M22" s="40"/>
      <c r="N22" s="40" t="n">
        <f aca="false">IF(N10=0,0,N25/N10*-100)</f>
        <v>3.53530328617732</v>
      </c>
      <c r="O22" s="40"/>
      <c r="P22" s="40" t="n">
        <f aca="false">IF(P10=0,0,P25/P10*-100)</f>
        <v>3.53530328617732</v>
      </c>
      <c r="Q22" s="40"/>
      <c r="R22" s="40" t="n">
        <f aca="false">IF(R10=0,0,R25/R10*-100)</f>
        <v>3.53530328617732</v>
      </c>
      <c r="S22" s="40"/>
      <c r="T22" s="44"/>
      <c r="U22" s="40" t="n">
        <f aca="false">IF(U10=0,0,U25/U10*-100)</f>
        <v>3.35691257471314</v>
      </c>
      <c r="W22" s="45"/>
      <c r="Z22" s="46"/>
    </row>
    <row r="23" customFormat="false" ht="13.5" hidden="false" customHeight="false" outlineLevel="0" collapsed="false">
      <c r="B23" s="30" t="s">
        <v>38</v>
      </c>
      <c r="C23" s="25" t="s">
        <v>39</v>
      </c>
      <c r="D23" s="47" t="n">
        <v>5</v>
      </c>
      <c r="E23" s="41"/>
      <c r="F23" s="47" t="n">
        <v>5</v>
      </c>
      <c r="G23" s="41"/>
      <c r="H23" s="47" t="n">
        <v>5</v>
      </c>
      <c r="I23" s="42"/>
      <c r="J23" s="48" t="n">
        <v>5</v>
      </c>
      <c r="K23" s="44"/>
      <c r="L23" s="47" t="n">
        <v>5</v>
      </c>
      <c r="M23" s="47"/>
      <c r="N23" s="47" t="n">
        <v>5</v>
      </c>
      <c r="O23" s="47"/>
      <c r="P23" s="47" t="n">
        <v>5</v>
      </c>
      <c r="Q23" s="47"/>
      <c r="R23" s="47" t="n">
        <v>5</v>
      </c>
      <c r="S23" s="47"/>
      <c r="T23" s="44"/>
      <c r="U23" s="47" t="n">
        <v>5</v>
      </c>
      <c r="W23" s="49"/>
      <c r="X23" s="50"/>
      <c r="Y23" s="49"/>
      <c r="Z23" s="51"/>
      <c r="AA23" s="52"/>
    </row>
    <row r="24" customFormat="false" ht="14.25" hidden="false" customHeight="true" outlineLevel="0" collapsed="false">
      <c r="B24" s="30" t="s">
        <v>40</v>
      </c>
      <c r="C24" s="21" t="s">
        <v>41</v>
      </c>
      <c r="D24" s="22" t="n">
        <f aca="false">D10*D23/-100</f>
        <v>-261544.599</v>
      </c>
      <c r="E24" s="32"/>
      <c r="F24" s="22" t="n">
        <f aca="false">F10*F23/-100</f>
        <v>-261544.599</v>
      </c>
      <c r="G24" s="32"/>
      <c r="H24" s="22" t="n">
        <f aca="false">H10*H23/-100</f>
        <v>-261544.599</v>
      </c>
      <c r="I24" s="33"/>
      <c r="J24" s="23" t="n">
        <f aca="false">J10*J23/-100</f>
        <v>-369904.049</v>
      </c>
      <c r="K24" s="32"/>
      <c r="L24" s="22" t="n">
        <f aca="false">L10*L23/-100</f>
        <v>-369904.049</v>
      </c>
      <c r="M24" s="22"/>
      <c r="N24" s="22" t="n">
        <f aca="false">N10*N23/-100</f>
        <v>-369904.049</v>
      </c>
      <c r="O24" s="22"/>
      <c r="P24" s="22" t="n">
        <f aca="false">P10*P23/-100</f>
        <v>-369904.049</v>
      </c>
      <c r="Q24" s="22"/>
      <c r="R24" s="22" t="n">
        <f aca="false">R10*R23/-100</f>
        <v>-369904.049</v>
      </c>
      <c r="S24" s="22"/>
      <c r="T24" s="32"/>
      <c r="U24" s="22" t="n">
        <f aca="false">U10*U23/-100</f>
        <v>-389561.2325</v>
      </c>
      <c r="W24" s="53"/>
      <c r="X24" s="54"/>
      <c r="Y24" s="53"/>
      <c r="Z24" s="55"/>
    </row>
    <row r="25" customFormat="false" ht="13.5" hidden="false" customHeight="false" outlineLevel="0" collapsed="false">
      <c r="B25" s="30" t="s">
        <v>42</v>
      </c>
      <c r="C25" s="21" t="s">
        <v>43</v>
      </c>
      <c r="D25" s="56" t="n">
        <f aca="false">D8-D21</f>
        <v>-261544.6</v>
      </c>
      <c r="E25" s="32"/>
      <c r="F25" s="56" t="n">
        <f aca="false">F8-F21</f>
        <v>-1261544.6</v>
      </c>
      <c r="G25" s="32"/>
      <c r="H25" s="56" t="n">
        <f aca="false">H8-H21</f>
        <v>-261544.6</v>
      </c>
      <c r="I25" s="33"/>
      <c r="J25" s="57" t="n">
        <f aca="false">J8-J21</f>
        <v>-261544.6</v>
      </c>
      <c r="K25" s="32"/>
      <c r="L25" s="56" t="n">
        <f aca="false">L8-L21</f>
        <v>-261544.6</v>
      </c>
      <c r="M25" s="56"/>
      <c r="N25" s="56" t="n">
        <f aca="false">N8-N21</f>
        <v>-261544.6</v>
      </c>
      <c r="O25" s="56"/>
      <c r="P25" s="56" t="n">
        <f aca="false">P8-P21</f>
        <v>-261544.6</v>
      </c>
      <c r="Q25" s="56"/>
      <c r="R25" s="56" t="n">
        <f aca="false">R8-R21</f>
        <v>-261544.6</v>
      </c>
      <c r="S25" s="56"/>
      <c r="T25" s="32"/>
      <c r="U25" s="56" t="n">
        <f aca="false">U8-U21</f>
        <v>-261544.6</v>
      </c>
      <c r="V25" s="29"/>
      <c r="W25" s="58"/>
      <c r="X25" s="58"/>
      <c r="Y25" s="58"/>
      <c r="Z25" s="58"/>
      <c r="AA25" s="58"/>
    </row>
    <row r="26" customFormat="false" ht="14.05" hidden="false" customHeight="true" outlineLevel="0" collapsed="false">
      <c r="B26" s="30" t="s">
        <v>44</v>
      </c>
      <c r="C26" s="21" t="s">
        <v>45</v>
      </c>
      <c r="D26" s="56" t="n">
        <f aca="false">+D24-D25</f>
        <v>0.000999999610939994</v>
      </c>
      <c r="E26" s="32"/>
      <c r="F26" s="56" t="n">
        <f aca="false">+F24-F25</f>
        <v>1000000.001</v>
      </c>
      <c r="G26" s="32"/>
      <c r="H26" s="56" t="n">
        <f aca="false">+H24-H25</f>
        <v>0.000999999610939994</v>
      </c>
      <c r="I26" s="33"/>
      <c r="J26" s="57" t="n">
        <f aca="false">+J24-J25</f>
        <v>-108359.449</v>
      </c>
      <c r="K26" s="32"/>
      <c r="L26" s="56" t="n">
        <f aca="false">+L24-L25</f>
        <v>-108359.449</v>
      </c>
      <c r="M26" s="56"/>
      <c r="N26" s="56" t="n">
        <f aca="false">+N24-N25</f>
        <v>-108359.449</v>
      </c>
      <c r="O26" s="56"/>
      <c r="P26" s="56" t="n">
        <f aca="false">+P24-P25</f>
        <v>-108359.449</v>
      </c>
      <c r="Q26" s="56"/>
      <c r="R26" s="56" t="n">
        <f aca="false">+R24-R25</f>
        <v>-108359.449</v>
      </c>
      <c r="S26" s="56"/>
      <c r="T26" s="32"/>
      <c r="U26" s="56" t="n">
        <f aca="false">+U24-U25</f>
        <v>-128016.6325</v>
      </c>
      <c r="W26" s="58"/>
      <c r="X26" s="58"/>
      <c r="Y26" s="58"/>
      <c r="Z26" s="58"/>
      <c r="AA26" s="29"/>
    </row>
    <row r="27" s="59" customFormat="true" ht="8.25" hidden="true" customHeight="true" outlineLevel="0" collapsed="false">
      <c r="B27" s="30"/>
      <c r="C27" s="21"/>
      <c r="D27" s="56"/>
      <c r="E27" s="32"/>
      <c r="F27" s="56"/>
      <c r="G27" s="32"/>
      <c r="H27" s="56"/>
      <c r="I27" s="33"/>
      <c r="J27" s="57"/>
      <c r="K27" s="32"/>
      <c r="L27" s="56"/>
      <c r="M27" s="56"/>
      <c r="N27" s="56"/>
      <c r="O27" s="56"/>
      <c r="P27" s="56"/>
      <c r="Q27" s="56"/>
      <c r="R27" s="56"/>
      <c r="S27" s="56"/>
      <c r="T27" s="32"/>
      <c r="U27" s="56"/>
      <c r="W27" s="60"/>
      <c r="X27" s="60"/>
      <c r="Y27" s="60"/>
      <c r="Z27" s="60"/>
      <c r="AA27" s="61"/>
    </row>
    <row r="28" customFormat="false" ht="12" hidden="false" customHeight="true" outlineLevel="0" collapsed="false">
      <c r="B28" s="62" t="n">
        <v>4</v>
      </c>
      <c r="C28" s="21" t="s">
        <v>46</v>
      </c>
      <c r="D28" s="63" t="n">
        <f aca="false">D32+D30</f>
        <v>312125.45</v>
      </c>
      <c r="E28" s="64" t="n">
        <f aca="false">E32+E30</f>
        <v>0</v>
      </c>
      <c r="F28" s="114" t="n">
        <f aca="false">F32+F30</f>
        <v>312125.45</v>
      </c>
      <c r="G28" s="64" t="n">
        <f aca="false">G32+G30</f>
        <v>0</v>
      </c>
      <c r="H28" s="22" t="n">
        <f aca="false">G28+F28</f>
        <v>312125.45</v>
      </c>
      <c r="I28" s="65" t="n">
        <f aca="false">I32+I30</f>
        <v>0</v>
      </c>
      <c r="J28" s="23" t="n">
        <f aca="false">I28+H28</f>
        <v>312125.45</v>
      </c>
      <c r="K28" s="64" t="n">
        <f aca="false">K32+K30</f>
        <v>0</v>
      </c>
      <c r="L28" s="22" t="n">
        <f aca="false">K28+J28</f>
        <v>312125.45</v>
      </c>
      <c r="M28" s="64" t="n">
        <f aca="false">M32+M30</f>
        <v>0</v>
      </c>
      <c r="N28" s="22" t="n">
        <f aca="false">M28+L28</f>
        <v>312125.45</v>
      </c>
      <c r="O28" s="22"/>
      <c r="P28" s="22" t="n">
        <f aca="false">O28+N28</f>
        <v>312125.45</v>
      </c>
      <c r="Q28" s="22"/>
      <c r="R28" s="22" t="n">
        <f aca="false">Q28+P28</f>
        <v>312125.45</v>
      </c>
      <c r="S28" s="22"/>
      <c r="T28" s="64" t="n">
        <f aca="false">T32+T30</f>
        <v>0</v>
      </c>
      <c r="U28" s="22" t="n">
        <f aca="false">T28+N28</f>
        <v>312125.45</v>
      </c>
      <c r="W28" s="58"/>
      <c r="X28" s="58"/>
      <c r="Y28" s="58"/>
      <c r="Z28" s="58"/>
      <c r="AA28" s="29"/>
    </row>
    <row r="29" customFormat="false" ht="12.75" hidden="false" customHeight="true" outlineLevel="0" collapsed="false">
      <c r="B29" s="62"/>
      <c r="C29" s="21" t="s">
        <v>47</v>
      </c>
      <c r="D29" s="56" t="n">
        <f aca="false">D42-D44</f>
        <v>0</v>
      </c>
      <c r="E29" s="32"/>
      <c r="F29" s="56" t="n">
        <f aca="false">F42-F44</f>
        <v>0</v>
      </c>
      <c r="G29" s="32"/>
      <c r="H29" s="56" t="n">
        <f aca="false">H42-H44</f>
        <v>0</v>
      </c>
      <c r="I29" s="33"/>
      <c r="J29" s="57" t="n">
        <f aca="false">J42-J44</f>
        <v>0</v>
      </c>
      <c r="K29" s="32"/>
      <c r="L29" s="56" t="n">
        <f aca="false">L42-L44</f>
        <v>0</v>
      </c>
      <c r="M29" s="56"/>
      <c r="N29" s="56" t="n">
        <f aca="false">N42-N44</f>
        <v>0</v>
      </c>
      <c r="O29" s="56"/>
      <c r="P29" s="56" t="n">
        <f aca="false">P42-P44</f>
        <v>0</v>
      </c>
      <c r="Q29" s="56"/>
      <c r="R29" s="56"/>
      <c r="S29" s="56"/>
      <c r="T29" s="32"/>
      <c r="U29" s="56" t="n">
        <f aca="false">U42-U44</f>
        <v>0</v>
      </c>
      <c r="W29" s="58"/>
      <c r="X29" s="58"/>
      <c r="Y29" s="58"/>
      <c r="Z29" s="58"/>
      <c r="AA29" s="29"/>
    </row>
    <row r="30" customFormat="false" ht="12.75" hidden="false" customHeight="true" outlineLevel="0" collapsed="false">
      <c r="B30" s="62"/>
      <c r="C30" s="21" t="s">
        <v>48</v>
      </c>
      <c r="D30" s="56" t="n">
        <v>312125.45</v>
      </c>
      <c r="E30" s="32" t="n">
        <v>0</v>
      </c>
      <c r="F30" s="22" t="n">
        <f aca="false">E30+D30</f>
        <v>312125.45</v>
      </c>
      <c r="G30" s="66" t="n">
        <v>0</v>
      </c>
      <c r="H30" s="22" t="n">
        <f aca="false">G30+F30</f>
        <v>312125.45</v>
      </c>
      <c r="I30" s="67" t="n">
        <v>0</v>
      </c>
      <c r="J30" s="23" t="n">
        <f aca="false">I30+H30</f>
        <v>312125.45</v>
      </c>
      <c r="K30" s="66" t="n">
        <v>0</v>
      </c>
      <c r="L30" s="22" t="n">
        <f aca="false">K30+J30</f>
        <v>312125.45</v>
      </c>
      <c r="M30" s="68" t="n">
        <v>0</v>
      </c>
      <c r="N30" s="22" t="n">
        <f aca="false">M30+L30</f>
        <v>312125.45</v>
      </c>
      <c r="O30" s="22"/>
      <c r="P30" s="22" t="n">
        <f aca="false">O30+N30</f>
        <v>312125.45</v>
      </c>
      <c r="Q30" s="22"/>
      <c r="R30" s="22" t="n">
        <f aca="false">Q30+P30</f>
        <v>312125.45</v>
      </c>
      <c r="S30" s="22"/>
      <c r="T30" s="32"/>
      <c r="U30" s="22" t="n">
        <f aca="false">T30+N30</f>
        <v>312125.45</v>
      </c>
      <c r="W30" s="58"/>
      <c r="X30" s="58"/>
      <c r="Y30" s="58"/>
      <c r="Z30" s="58"/>
      <c r="AA30" s="29"/>
    </row>
    <row r="31" customFormat="false" ht="14.25" hidden="false" customHeight="true" outlineLevel="0" collapsed="false">
      <c r="B31" s="62"/>
      <c r="C31" s="21" t="s">
        <v>49</v>
      </c>
      <c r="D31" s="56"/>
      <c r="E31" s="32"/>
      <c r="F31" s="56"/>
      <c r="G31" s="32"/>
      <c r="H31" s="56"/>
      <c r="I31" s="33"/>
      <c r="J31" s="57"/>
      <c r="K31" s="32"/>
      <c r="L31" s="56"/>
      <c r="M31" s="56"/>
      <c r="N31" s="56"/>
      <c r="O31" s="56"/>
      <c r="P31" s="56"/>
      <c r="Q31" s="56"/>
      <c r="R31" s="56"/>
      <c r="S31" s="56"/>
      <c r="T31" s="32"/>
      <c r="U31" s="56"/>
      <c r="W31" s="58"/>
      <c r="X31" s="58"/>
      <c r="Y31" s="58"/>
      <c r="Z31" s="58"/>
      <c r="AA31" s="29"/>
    </row>
    <row r="32" customFormat="false" ht="14.25" hidden="false" customHeight="true" outlineLevel="0" collapsed="false">
      <c r="B32" s="62"/>
      <c r="C32" s="69" t="s">
        <v>50</v>
      </c>
      <c r="D32" s="56" t="n">
        <v>0</v>
      </c>
      <c r="E32" s="32"/>
      <c r="F32" s="22" t="n">
        <f aca="false">E32+D32</f>
        <v>0</v>
      </c>
      <c r="G32" s="32"/>
      <c r="H32" s="22" t="n">
        <f aca="false">G32+F32</f>
        <v>0</v>
      </c>
      <c r="I32" s="33"/>
      <c r="J32" s="23" t="n">
        <f aca="false">I32+H32</f>
        <v>0</v>
      </c>
      <c r="K32" s="32"/>
      <c r="L32" s="22" t="n">
        <f aca="false">K32+J32</f>
        <v>0</v>
      </c>
      <c r="M32" s="22"/>
      <c r="N32" s="22" t="n">
        <f aca="false">M32+L32</f>
        <v>0</v>
      </c>
      <c r="O32" s="22"/>
      <c r="P32" s="22" t="n">
        <f aca="false">O32+N32</f>
        <v>0</v>
      </c>
      <c r="Q32" s="22"/>
      <c r="R32" s="22" t="n">
        <f aca="false">Q32+P32</f>
        <v>0</v>
      </c>
      <c r="S32" s="22"/>
      <c r="T32" s="32"/>
      <c r="U32" s="22" t="n">
        <f aca="false">T32+J32</f>
        <v>0</v>
      </c>
      <c r="W32" s="58"/>
      <c r="X32" s="58"/>
      <c r="Y32" s="58"/>
      <c r="Z32" s="58"/>
      <c r="AA32" s="29"/>
    </row>
    <row r="33" customFormat="false" ht="22.5" hidden="false" customHeight="true" outlineLevel="0" collapsed="false">
      <c r="B33" s="62"/>
      <c r="C33" s="21" t="s">
        <v>51</v>
      </c>
      <c r="D33" s="56" t="n">
        <f aca="false">D43-D45</f>
        <v>0</v>
      </c>
      <c r="E33" s="32"/>
      <c r="F33" s="56" t="n">
        <f aca="false">F43-F45</f>
        <v>0</v>
      </c>
      <c r="G33" s="32"/>
      <c r="H33" s="56" t="n">
        <f aca="false">H43-H45</f>
        <v>0</v>
      </c>
      <c r="I33" s="33"/>
      <c r="J33" s="57" t="n">
        <f aca="false">J43-J45</f>
        <v>0</v>
      </c>
      <c r="K33" s="32"/>
      <c r="L33" s="56" t="n">
        <f aca="false">L43-L45</f>
        <v>0</v>
      </c>
      <c r="M33" s="56"/>
      <c r="N33" s="56" t="n">
        <f aca="false">N43-N45</f>
        <v>0</v>
      </c>
      <c r="O33" s="56"/>
      <c r="P33" s="56" t="n">
        <f aca="false">P43-P45</f>
        <v>0</v>
      </c>
      <c r="Q33" s="56"/>
      <c r="R33" s="56" t="n">
        <f aca="false">R43-R45</f>
        <v>0</v>
      </c>
      <c r="S33" s="56"/>
      <c r="T33" s="32"/>
      <c r="U33" s="56" t="n">
        <f aca="false">U43-U45</f>
        <v>0</v>
      </c>
      <c r="W33" s="58"/>
      <c r="X33" s="58"/>
      <c r="Y33" s="58"/>
      <c r="Z33" s="58"/>
      <c r="AA33" s="29"/>
    </row>
    <row r="34" s="59" customFormat="true" ht="6" hidden="true" customHeight="true" outlineLevel="0" collapsed="false">
      <c r="B34" s="30"/>
      <c r="C34" s="21"/>
      <c r="D34" s="56"/>
      <c r="E34" s="32"/>
      <c r="F34" s="56"/>
      <c r="G34" s="32"/>
      <c r="H34" s="56"/>
      <c r="I34" s="33"/>
      <c r="J34" s="57"/>
      <c r="K34" s="32"/>
      <c r="L34" s="56"/>
      <c r="M34" s="56"/>
      <c r="N34" s="56"/>
      <c r="O34" s="56"/>
      <c r="P34" s="56"/>
      <c r="Q34" s="56"/>
      <c r="R34" s="56"/>
      <c r="S34" s="56"/>
      <c r="T34" s="32"/>
      <c r="U34" s="56"/>
      <c r="W34" s="60"/>
      <c r="X34" s="60"/>
      <c r="Y34" s="60"/>
      <c r="Z34" s="60"/>
      <c r="AA34" s="61"/>
    </row>
    <row r="35" customFormat="false" ht="12" hidden="false" customHeight="true" outlineLevel="0" collapsed="false">
      <c r="B35" s="70" t="s">
        <v>52</v>
      </c>
      <c r="C35" s="21" t="s">
        <v>53</v>
      </c>
      <c r="D35" s="71" t="n">
        <f aca="false">IF(D22&lt;=D23,D10/2,D10)</f>
        <v>5230891.98</v>
      </c>
      <c r="E35" s="72"/>
      <c r="F35" s="71" t="n">
        <f aca="false">IF(F22&lt;=F23,F10/2,F10)</f>
        <v>5230891.98</v>
      </c>
      <c r="G35" s="72"/>
      <c r="H35" s="71" t="n">
        <f aca="false">IF(H22&lt;=H23,H10/2,H10)</f>
        <v>5230891.98</v>
      </c>
      <c r="I35" s="71"/>
      <c r="J35" s="71" t="n">
        <f aca="false">IF(J22&lt;=J23,J10/2,J10)</f>
        <v>3699040.49</v>
      </c>
      <c r="K35" s="72"/>
      <c r="L35" s="71" t="n">
        <f aca="false">IF(L22&lt;=L23,L10/2,L10)</f>
        <v>3699040.49</v>
      </c>
      <c r="M35" s="71"/>
      <c r="N35" s="71" t="n">
        <f aca="false">IF(N22&lt;=N23,N10/2,N10)</f>
        <v>3699040.49</v>
      </c>
      <c r="O35" s="71"/>
      <c r="P35" s="71" t="n">
        <f aca="false">IF(P22&lt;=P23,P10/2,P10)</f>
        <v>3699040.49</v>
      </c>
      <c r="Q35" s="71"/>
      <c r="R35" s="71" t="n">
        <f aca="false">IF(R22&lt;=R23,R10/2,R10)</f>
        <v>3699040.49</v>
      </c>
      <c r="S35" s="71"/>
      <c r="T35" s="72"/>
      <c r="U35" s="71" t="n">
        <f aca="false">IF(U22&lt;=U23,U10/2,U10)</f>
        <v>3895612.325</v>
      </c>
    </row>
    <row r="36" customFormat="false" ht="12" hidden="false" customHeight="true" outlineLevel="0" collapsed="false">
      <c r="B36" s="70" t="s">
        <v>54</v>
      </c>
      <c r="C36" s="21" t="s">
        <v>55</v>
      </c>
      <c r="D36" s="75" t="n">
        <v>2615445.99</v>
      </c>
      <c r="E36" s="75" t="n">
        <v>0</v>
      </c>
      <c r="F36" s="75" t="n">
        <f aca="false">D36+E36</f>
        <v>2615445.99</v>
      </c>
      <c r="G36" s="75"/>
      <c r="H36" s="75" t="n">
        <f aca="false">F36+G36</f>
        <v>2615445.99</v>
      </c>
      <c r="I36" s="76" t="n">
        <v>0</v>
      </c>
      <c r="J36" s="76" t="n">
        <f aca="false">H36+I36</f>
        <v>2615445.99</v>
      </c>
      <c r="K36" s="75" t="n">
        <f aca="false">K10*50/100</f>
        <v>0</v>
      </c>
      <c r="L36" s="75" t="n">
        <f aca="false">J36+K36</f>
        <v>2615445.99</v>
      </c>
      <c r="M36" s="75" t="n">
        <v>0</v>
      </c>
      <c r="N36" s="75" t="n">
        <f aca="false">L36+M36</f>
        <v>2615445.99</v>
      </c>
      <c r="O36" s="75" t="n">
        <v>0</v>
      </c>
      <c r="P36" s="75" t="n">
        <f aca="false">N36+O36</f>
        <v>2615445.99</v>
      </c>
      <c r="Q36" s="75"/>
      <c r="R36" s="75" t="n">
        <f aca="false">P36+Q36</f>
        <v>2615445.99</v>
      </c>
      <c r="S36" s="75"/>
      <c r="T36" s="75" t="n">
        <v>0</v>
      </c>
      <c r="U36" s="75" t="n">
        <f aca="false">R36+T36</f>
        <v>2615445.99</v>
      </c>
    </row>
    <row r="37" customFormat="false" ht="0.75" hidden="false" customHeight="true" outlineLevel="0" collapsed="false">
      <c r="B37" s="70"/>
      <c r="C37" s="21"/>
      <c r="D37" s="77"/>
      <c r="E37" s="77"/>
      <c r="F37" s="77"/>
      <c r="G37" s="77"/>
      <c r="H37" s="77"/>
      <c r="I37" s="78"/>
      <c r="J37" s="79"/>
      <c r="K37" s="80"/>
      <c r="L37" s="77"/>
      <c r="M37" s="77"/>
      <c r="N37" s="77"/>
      <c r="O37" s="77"/>
      <c r="P37" s="77"/>
      <c r="Q37" s="77"/>
      <c r="R37" s="77"/>
      <c r="S37" s="77"/>
      <c r="T37" s="80"/>
      <c r="U37" s="77"/>
    </row>
    <row r="38" customFormat="false" ht="12.75" hidden="false" customHeight="true" outlineLevel="0" collapsed="false">
      <c r="B38" s="70" t="n">
        <v>6</v>
      </c>
      <c r="C38" s="21" t="s">
        <v>56</v>
      </c>
      <c r="D38" s="81" t="n">
        <v>0</v>
      </c>
      <c r="E38" s="81"/>
      <c r="F38" s="81" t="n">
        <v>0</v>
      </c>
      <c r="G38" s="81"/>
      <c r="H38" s="81" t="n">
        <v>0</v>
      </c>
      <c r="I38" s="82"/>
      <c r="J38" s="83" t="n">
        <v>0</v>
      </c>
      <c r="K38" s="84"/>
      <c r="L38" s="81" t="n">
        <v>0</v>
      </c>
      <c r="M38" s="81"/>
      <c r="N38" s="81" t="n">
        <v>0</v>
      </c>
      <c r="O38" s="81"/>
      <c r="P38" s="81" t="n">
        <v>0</v>
      </c>
      <c r="Q38" s="81"/>
      <c r="R38" s="81" t="n">
        <v>0</v>
      </c>
      <c r="S38" s="81"/>
      <c r="T38" s="84"/>
      <c r="U38" s="81" t="n">
        <v>0</v>
      </c>
    </row>
    <row r="39" customFormat="false" ht="13.5" hidden="false" customHeight="false" outlineLevel="0" collapsed="false">
      <c r="B39" s="85" t="s">
        <v>57</v>
      </c>
      <c r="C39" s="86" t="s">
        <v>58</v>
      </c>
      <c r="D39" s="77" t="n">
        <f aca="false">SUM(D40:D42)-SUM(D43:D45)</f>
        <v>0</v>
      </c>
      <c r="E39" s="81"/>
      <c r="F39" s="77" t="n">
        <f aca="false">SUM(F40:F42)-SUM(F43:F45)</f>
        <v>0</v>
      </c>
      <c r="G39" s="81"/>
      <c r="H39" s="77" t="n">
        <v>0</v>
      </c>
      <c r="I39" s="83"/>
      <c r="J39" s="79" t="n">
        <v>0</v>
      </c>
      <c r="K39" s="81"/>
      <c r="L39" s="77" t="n">
        <v>0</v>
      </c>
      <c r="M39" s="77"/>
      <c r="N39" s="77" t="n">
        <v>0</v>
      </c>
      <c r="O39" s="77"/>
      <c r="P39" s="77" t="n">
        <v>0</v>
      </c>
      <c r="Q39" s="77"/>
      <c r="R39" s="77" t="n">
        <v>0</v>
      </c>
      <c r="S39" s="77"/>
      <c r="T39" s="81"/>
      <c r="U39" s="77" t="n">
        <v>0</v>
      </c>
    </row>
    <row r="40" customFormat="false" ht="13.5" hidden="false" customHeight="false" outlineLevel="0" collapsed="false">
      <c r="B40" s="87" t="s">
        <v>59</v>
      </c>
      <c r="C40" s="25" t="s">
        <v>60</v>
      </c>
      <c r="D40" s="88"/>
      <c r="E40" s="89"/>
      <c r="F40" s="88"/>
      <c r="G40" s="90"/>
      <c r="H40" s="88"/>
      <c r="I40" s="91"/>
      <c r="J40" s="92"/>
      <c r="K40" s="93"/>
      <c r="L40" s="88"/>
      <c r="M40" s="88"/>
      <c r="N40" s="88"/>
      <c r="O40" s="88"/>
      <c r="P40" s="88"/>
      <c r="Q40" s="88"/>
      <c r="R40" s="88"/>
      <c r="S40" s="88"/>
      <c r="T40" s="94"/>
      <c r="U40" s="88"/>
      <c r="Z40" s="53"/>
      <c r="AB40" s="95"/>
    </row>
    <row r="41" customFormat="false" ht="13.5" hidden="false" customHeight="false" outlineLevel="0" collapsed="false">
      <c r="B41" s="96" t="s">
        <v>61</v>
      </c>
      <c r="C41" s="25" t="s">
        <v>62</v>
      </c>
      <c r="D41" s="97"/>
      <c r="E41" s="98"/>
      <c r="F41" s="97"/>
      <c r="G41" s="81" t="n">
        <v>0</v>
      </c>
      <c r="H41" s="99" t="n">
        <v>0</v>
      </c>
      <c r="I41" s="91"/>
      <c r="J41" s="100" t="n">
        <v>0</v>
      </c>
      <c r="K41" s="93"/>
      <c r="L41" s="99" t="n">
        <v>0</v>
      </c>
      <c r="M41" s="99"/>
      <c r="N41" s="99" t="n">
        <v>0</v>
      </c>
      <c r="O41" s="99"/>
      <c r="P41" s="99" t="n">
        <v>0</v>
      </c>
      <c r="Q41" s="99"/>
      <c r="R41" s="99" t="n">
        <v>0</v>
      </c>
      <c r="S41" s="99"/>
      <c r="T41" s="94"/>
      <c r="U41" s="99" t="n">
        <v>0</v>
      </c>
    </row>
    <row r="42" customFormat="false" ht="13.5" hidden="false" customHeight="false" outlineLevel="0" collapsed="false">
      <c r="B42" s="101" t="s">
        <v>63</v>
      </c>
      <c r="C42" s="25" t="s">
        <v>64</v>
      </c>
      <c r="D42" s="97"/>
      <c r="E42" s="89"/>
      <c r="F42" s="97"/>
      <c r="G42" s="90"/>
      <c r="H42" s="97"/>
      <c r="I42" s="91"/>
      <c r="J42" s="102"/>
      <c r="K42" s="93"/>
      <c r="L42" s="97"/>
      <c r="M42" s="97"/>
      <c r="N42" s="97"/>
      <c r="O42" s="97"/>
      <c r="P42" s="97"/>
      <c r="Q42" s="97"/>
      <c r="R42" s="97"/>
      <c r="S42" s="97"/>
      <c r="T42" s="94"/>
      <c r="U42" s="97"/>
      <c r="AA42" s="51"/>
    </row>
    <row r="43" customFormat="false" ht="13.5" hidden="false" customHeight="false" outlineLevel="0" collapsed="false">
      <c r="B43" s="101" t="s">
        <v>65</v>
      </c>
      <c r="C43" s="25" t="s">
        <v>66</v>
      </c>
      <c r="D43" s="97"/>
      <c r="E43" s="89"/>
      <c r="F43" s="97"/>
      <c r="G43" s="90"/>
      <c r="H43" s="97"/>
      <c r="I43" s="91"/>
      <c r="J43" s="102"/>
      <c r="K43" s="93"/>
      <c r="L43" s="97"/>
      <c r="M43" s="97"/>
      <c r="N43" s="97"/>
      <c r="O43" s="97"/>
      <c r="P43" s="97"/>
      <c r="Q43" s="97"/>
      <c r="R43" s="97"/>
      <c r="S43" s="97"/>
      <c r="T43" s="94"/>
      <c r="U43" s="97"/>
      <c r="Z43" s="29"/>
      <c r="AB43" s="103"/>
    </row>
    <row r="44" customFormat="false" ht="13.5" hidden="false" customHeight="false" outlineLevel="0" collapsed="false">
      <c r="B44" s="101" t="s">
        <v>67</v>
      </c>
      <c r="C44" s="25" t="s">
        <v>68</v>
      </c>
      <c r="D44" s="97"/>
      <c r="E44" s="89"/>
      <c r="F44" s="97"/>
      <c r="G44" s="90"/>
      <c r="H44" s="97"/>
      <c r="I44" s="91"/>
      <c r="J44" s="102"/>
      <c r="K44" s="93"/>
      <c r="L44" s="97"/>
      <c r="M44" s="97"/>
      <c r="N44" s="97"/>
      <c r="O44" s="97"/>
      <c r="P44" s="97"/>
      <c r="Q44" s="97"/>
      <c r="R44" s="97"/>
      <c r="S44" s="97"/>
      <c r="T44" s="94"/>
      <c r="U44" s="97"/>
    </row>
    <row r="45" customFormat="false" ht="10.5" hidden="false" customHeight="true" outlineLevel="0" collapsed="false">
      <c r="B45" s="101" t="s">
        <v>69</v>
      </c>
      <c r="C45" s="25" t="s">
        <v>70</v>
      </c>
      <c r="D45" s="97"/>
      <c r="E45" s="89"/>
      <c r="F45" s="97"/>
      <c r="G45" s="90"/>
      <c r="H45" s="97"/>
      <c r="I45" s="91"/>
      <c r="J45" s="102"/>
      <c r="K45" s="93"/>
      <c r="L45" s="97"/>
      <c r="M45" s="97"/>
      <c r="N45" s="97"/>
      <c r="O45" s="97"/>
      <c r="P45" s="97"/>
      <c r="Q45" s="97"/>
      <c r="R45" s="97"/>
      <c r="S45" s="97"/>
      <c r="T45" s="94"/>
      <c r="U45" s="97"/>
      <c r="AA45" s="104"/>
    </row>
    <row r="46" customFormat="false" ht="2.25" hidden="true" customHeight="true" outlineLevel="0" collapsed="false">
      <c r="B46" s="20"/>
      <c r="C46" s="105"/>
      <c r="D46" s="105"/>
      <c r="E46" s="105"/>
      <c r="F46" s="105"/>
      <c r="G46" s="105"/>
      <c r="H46" s="105"/>
      <c r="I46" s="106"/>
      <c r="J46" s="106"/>
      <c r="K46" s="105"/>
      <c r="L46" s="105"/>
      <c r="M46" s="105"/>
      <c r="N46" s="105"/>
      <c r="O46" s="105"/>
      <c r="P46" s="105"/>
      <c r="Q46" s="105"/>
      <c r="R46" s="105"/>
      <c r="S46" s="105"/>
      <c r="T46" s="105"/>
      <c r="U46" s="105"/>
    </row>
    <row r="47" customFormat="false" ht="13.5" hidden="false" customHeight="false" outlineLevel="0" collapsed="false">
      <c r="B47" s="85" t="n">
        <v>7</v>
      </c>
      <c r="C47" s="107" t="s">
        <v>71</v>
      </c>
      <c r="D47" s="108" t="n">
        <f aca="false">+D51</f>
        <v>1164365.487</v>
      </c>
      <c r="E47" s="109"/>
      <c r="F47" s="108" t="n">
        <f aca="false">+F51</f>
        <v>1314365.487</v>
      </c>
      <c r="G47" s="75"/>
      <c r="H47" s="108" t="n">
        <f aca="false">+H51</f>
        <v>1336865.487</v>
      </c>
      <c r="I47" s="110"/>
      <c r="J47" s="111" t="n">
        <f aca="false">+J51</f>
        <v>1661943.837</v>
      </c>
      <c r="K47" s="112"/>
      <c r="L47" s="108" t="n">
        <f aca="false">+L51</f>
        <v>1661943.837</v>
      </c>
      <c r="M47" s="108"/>
      <c r="N47" s="108" t="n">
        <f aca="false">+N51</f>
        <v>1661943.837</v>
      </c>
      <c r="O47" s="108"/>
      <c r="P47" s="108" t="n">
        <f aca="false">+P51</f>
        <v>1661943.837</v>
      </c>
      <c r="Q47" s="108"/>
      <c r="R47" s="108" t="n">
        <f aca="false">+R51</f>
        <v>1661943.837</v>
      </c>
      <c r="S47" s="108"/>
      <c r="T47" s="112"/>
      <c r="U47" s="108" t="n">
        <f aca="false">+U51</f>
        <v>1720915.3875</v>
      </c>
    </row>
    <row r="48" customFormat="false" ht="13.5" hidden="false" customHeight="false" outlineLevel="0" collapsed="false">
      <c r="B48" s="101" t="s">
        <v>72</v>
      </c>
      <c r="C48" s="113" t="s">
        <v>73</v>
      </c>
      <c r="D48" s="114" t="n">
        <f aca="false">+D18</f>
        <v>7855536.58</v>
      </c>
      <c r="E48" s="115"/>
      <c r="F48" s="114" t="n">
        <f aca="false">+F18</f>
        <v>8855536.58</v>
      </c>
      <c r="G48" s="75"/>
      <c r="H48" s="114" t="n">
        <f aca="false">+H18</f>
        <v>9005536.58</v>
      </c>
      <c r="I48" s="116"/>
      <c r="J48" s="117" t="n">
        <f aca="false">+J18</f>
        <v>11172725.58</v>
      </c>
      <c r="K48" s="118"/>
      <c r="L48" s="114" t="n">
        <f aca="false">+L18</f>
        <v>11177925.58</v>
      </c>
      <c r="M48" s="114"/>
      <c r="N48" s="114" t="n">
        <f aca="false">+N18</f>
        <v>11177925.58</v>
      </c>
      <c r="O48" s="114"/>
      <c r="P48" s="114" t="n">
        <f aca="false">+P18</f>
        <v>11177925.58</v>
      </c>
      <c r="Q48" s="114"/>
      <c r="R48" s="114" t="n">
        <f aca="false">+R18</f>
        <v>11177925.58</v>
      </c>
      <c r="S48" s="114"/>
      <c r="T48" s="118"/>
      <c r="U48" s="114" t="n">
        <f aca="false">+U18</f>
        <v>11571069.25</v>
      </c>
    </row>
    <row r="49" customFormat="false" ht="13.5" hidden="false" customHeight="false" outlineLevel="0" collapsed="false">
      <c r="B49" s="101" t="s">
        <v>74</v>
      </c>
      <c r="C49" s="113" t="s">
        <v>75</v>
      </c>
      <c r="D49" s="114" t="n">
        <f aca="false">+D16</f>
        <v>93100</v>
      </c>
      <c r="E49" s="119"/>
      <c r="F49" s="114" t="n">
        <f aca="false">+F16</f>
        <v>93100</v>
      </c>
      <c r="G49" s="75"/>
      <c r="H49" s="114" t="n">
        <f aca="false">+H16</f>
        <v>93100</v>
      </c>
      <c r="I49" s="116"/>
      <c r="J49" s="117" t="n">
        <f aca="false">+J16</f>
        <v>93100</v>
      </c>
      <c r="K49" s="118"/>
      <c r="L49" s="114" t="n">
        <f aca="false">+L16</f>
        <v>98300</v>
      </c>
      <c r="M49" s="114"/>
      <c r="N49" s="114" t="n">
        <f aca="false">+N16</f>
        <v>98300</v>
      </c>
      <c r="O49" s="114"/>
      <c r="P49" s="114" t="n">
        <f aca="false">+P16</f>
        <v>98300</v>
      </c>
      <c r="Q49" s="114"/>
      <c r="R49" s="114" t="n">
        <f aca="false">+R16</f>
        <v>98300</v>
      </c>
      <c r="S49" s="114"/>
      <c r="T49" s="118"/>
      <c r="U49" s="114" t="n">
        <f aca="false">+U16</f>
        <v>98300</v>
      </c>
    </row>
    <row r="50" customFormat="false" ht="13.5" hidden="false" customHeight="false" outlineLevel="0" collapsed="false">
      <c r="B50" s="101" t="s">
        <v>76</v>
      </c>
      <c r="C50" s="113" t="s">
        <v>77</v>
      </c>
      <c r="D50" s="114" t="n">
        <f aca="false">D48-D49</f>
        <v>7762436.58</v>
      </c>
      <c r="E50" s="119"/>
      <c r="F50" s="114" t="n">
        <f aca="false">F48-F49</f>
        <v>8762436.58</v>
      </c>
      <c r="G50" s="75"/>
      <c r="H50" s="114" t="n">
        <f aca="false">H48-H49</f>
        <v>8912436.58</v>
      </c>
      <c r="I50" s="116"/>
      <c r="J50" s="117" t="n">
        <f aca="false">J48-J49</f>
        <v>11079625.58</v>
      </c>
      <c r="K50" s="118"/>
      <c r="L50" s="114" t="n">
        <f aca="false">L48-L49</f>
        <v>11079625.58</v>
      </c>
      <c r="M50" s="114"/>
      <c r="N50" s="114" t="n">
        <f aca="false">N48-N49</f>
        <v>11079625.58</v>
      </c>
      <c r="O50" s="114"/>
      <c r="P50" s="114" t="n">
        <f aca="false">P48-P49</f>
        <v>11079625.58</v>
      </c>
      <c r="Q50" s="114"/>
      <c r="R50" s="114" t="n">
        <f aca="false">R48-R49</f>
        <v>11079625.58</v>
      </c>
      <c r="S50" s="114"/>
      <c r="T50" s="118"/>
      <c r="U50" s="114" t="n">
        <f aca="false">U48-U49</f>
        <v>11472769.25</v>
      </c>
    </row>
    <row r="51" customFormat="false" ht="14.25" hidden="false" customHeight="true" outlineLevel="0" collapsed="false">
      <c r="B51" s="101" t="s">
        <v>78</v>
      </c>
      <c r="C51" s="113" t="s">
        <v>79</v>
      </c>
      <c r="D51" s="114" t="n">
        <f aca="false">D50*15/100</f>
        <v>1164365.487</v>
      </c>
      <c r="E51" s="119"/>
      <c r="F51" s="114" t="n">
        <f aca="false">F50*15/100</f>
        <v>1314365.487</v>
      </c>
      <c r="G51" s="75"/>
      <c r="H51" s="114" t="n">
        <f aca="false">H50*15/100</f>
        <v>1336865.487</v>
      </c>
      <c r="I51" s="116"/>
      <c r="J51" s="117" t="n">
        <f aca="false">J50*15/100</f>
        <v>1661943.837</v>
      </c>
      <c r="K51" s="118"/>
      <c r="L51" s="114" t="n">
        <f aca="false">L50*15/100</f>
        <v>1661943.837</v>
      </c>
      <c r="M51" s="114"/>
      <c r="N51" s="114" t="n">
        <f aca="false">N50*15/100</f>
        <v>1661943.837</v>
      </c>
      <c r="O51" s="114"/>
      <c r="P51" s="114" t="n">
        <f aca="false">P50*15/100</f>
        <v>1661943.837</v>
      </c>
      <c r="Q51" s="114"/>
      <c r="R51" s="114" t="n">
        <f aca="false">R50*15/100</f>
        <v>1661943.837</v>
      </c>
      <c r="S51" s="114"/>
      <c r="T51" s="118"/>
      <c r="U51" s="114" t="n">
        <f aca="false">U50*15/100</f>
        <v>1720915.3875</v>
      </c>
    </row>
    <row r="52" customFormat="false" ht="12" hidden="false" customHeight="true" outlineLevel="0" collapsed="false">
      <c r="B52" s="85" t="s">
        <v>80</v>
      </c>
      <c r="C52" s="107" t="s">
        <v>81</v>
      </c>
      <c r="D52" s="120"/>
      <c r="E52" s="121"/>
      <c r="F52" s="120"/>
      <c r="G52" s="90"/>
      <c r="H52" s="120"/>
      <c r="I52" s="122"/>
      <c r="J52" s="122"/>
      <c r="K52" s="120"/>
      <c r="L52" s="120"/>
      <c r="M52" s="120"/>
      <c r="N52" s="120"/>
      <c r="O52" s="120"/>
      <c r="P52" s="120"/>
      <c r="Q52" s="120"/>
      <c r="R52" s="120"/>
      <c r="S52" s="120"/>
      <c r="T52" s="123"/>
      <c r="U52" s="120"/>
    </row>
    <row r="53" customFormat="false" ht="3" hidden="true" customHeight="true" outlineLevel="0" collapsed="false">
      <c r="B53" s="20"/>
      <c r="C53" s="105"/>
      <c r="D53" s="105"/>
      <c r="E53" s="105"/>
      <c r="F53" s="105"/>
      <c r="G53" s="105"/>
      <c r="H53" s="105"/>
      <c r="I53" s="106"/>
      <c r="J53" s="106"/>
      <c r="K53" s="105"/>
      <c r="L53" s="105"/>
      <c r="M53" s="105"/>
      <c r="N53" s="105"/>
      <c r="O53" s="105"/>
      <c r="P53" s="105"/>
      <c r="Q53" s="105"/>
      <c r="R53" s="105"/>
      <c r="S53" s="105"/>
      <c r="T53" s="105"/>
      <c r="U53" s="105"/>
    </row>
    <row r="54" customFormat="false" ht="11.25" hidden="false" customHeight="true" outlineLevel="0" collapsed="false">
      <c r="B54" s="19" t="s">
        <v>82</v>
      </c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</row>
    <row r="55" customFormat="false" ht="11.25" hidden="false" customHeight="true" outlineLevel="0" collapsed="false">
      <c r="B55" s="101" t="n">
        <v>1</v>
      </c>
      <c r="C55" s="113" t="s">
        <v>83</v>
      </c>
      <c r="D55" s="84"/>
      <c r="E55" s="84"/>
      <c r="F55" s="80" t="n">
        <f aca="false">D55+E55</f>
        <v>0</v>
      </c>
      <c r="G55" s="81"/>
      <c r="H55" s="77" t="n">
        <f aca="false">F55+G55</f>
        <v>0</v>
      </c>
      <c r="I55" s="82"/>
      <c r="J55" s="79" t="n">
        <f aca="false">H55+I55</f>
        <v>0</v>
      </c>
      <c r="K55" s="84"/>
      <c r="L55" s="77" t="n">
        <f aca="false">J55+K55</f>
        <v>0</v>
      </c>
      <c r="M55" s="77"/>
      <c r="N55" s="77" t="n">
        <f aca="false">L55+M55</f>
        <v>0</v>
      </c>
      <c r="O55" s="77"/>
      <c r="P55" s="77" t="n">
        <f aca="false">N55+O55</f>
        <v>0</v>
      </c>
      <c r="Q55" s="77"/>
      <c r="R55" s="77" t="n">
        <f aca="false">P55+Q55</f>
        <v>0</v>
      </c>
      <c r="S55" s="77"/>
      <c r="T55" s="81"/>
      <c r="U55" s="77" t="n">
        <f aca="false">J55+T55</f>
        <v>0</v>
      </c>
    </row>
    <row r="56" customFormat="false" ht="10.5" hidden="false" customHeight="true" outlineLevel="0" collapsed="false">
      <c r="B56" s="101" t="n">
        <v>2</v>
      </c>
      <c r="C56" s="113" t="s">
        <v>84</v>
      </c>
      <c r="D56" s="84"/>
      <c r="E56" s="84"/>
      <c r="F56" s="80" t="n">
        <f aca="false">+D56+E56</f>
        <v>0</v>
      </c>
      <c r="G56" s="81"/>
      <c r="H56" s="80" t="n">
        <f aca="false">+F56+G56</f>
        <v>0</v>
      </c>
      <c r="I56" s="83"/>
      <c r="J56" s="78" t="n">
        <f aca="false">+H56+I56</f>
        <v>0</v>
      </c>
      <c r="K56" s="81"/>
      <c r="L56" s="80" t="n">
        <f aca="false">+J56+K56</f>
        <v>0</v>
      </c>
      <c r="M56" s="80"/>
      <c r="N56" s="80" t="n">
        <f aca="false">+L56+M56</f>
        <v>0</v>
      </c>
      <c r="O56" s="80"/>
      <c r="P56" s="80" t="n">
        <f aca="false">+N56+O56</f>
        <v>0</v>
      </c>
      <c r="Q56" s="80"/>
      <c r="R56" s="80" t="n">
        <f aca="false">+P56+Q56</f>
        <v>0</v>
      </c>
      <c r="S56" s="80"/>
      <c r="T56" s="81"/>
      <c r="U56" s="80" t="n">
        <f aca="false">+J56+T56</f>
        <v>0</v>
      </c>
    </row>
    <row r="57" customFormat="false" ht="11.25" hidden="false" customHeight="true" outlineLevel="0" collapsed="false">
      <c r="B57" s="101" t="n">
        <v>3</v>
      </c>
      <c r="C57" s="113" t="s">
        <v>85</v>
      </c>
      <c r="D57" s="84"/>
      <c r="E57" s="84"/>
      <c r="F57" s="80" t="n">
        <f aca="false">F55+F56</f>
        <v>0</v>
      </c>
      <c r="G57" s="81"/>
      <c r="H57" s="80" t="n">
        <f aca="false">+F57+G57</f>
        <v>0</v>
      </c>
      <c r="I57" s="83"/>
      <c r="J57" s="78" t="n">
        <f aca="false">+H57+I57</f>
        <v>0</v>
      </c>
      <c r="K57" s="81"/>
      <c r="L57" s="80" t="n">
        <f aca="false">+J57+K57</f>
        <v>0</v>
      </c>
      <c r="M57" s="80"/>
      <c r="N57" s="80" t="n">
        <f aca="false">+L57+M57</f>
        <v>0</v>
      </c>
      <c r="O57" s="80"/>
      <c r="P57" s="80" t="n">
        <f aca="false">+N57+O57</f>
        <v>0</v>
      </c>
      <c r="Q57" s="80"/>
      <c r="R57" s="80" t="n">
        <f aca="false">+P57+Q57</f>
        <v>0</v>
      </c>
      <c r="S57" s="80"/>
      <c r="T57" s="81"/>
      <c r="U57" s="80" t="n">
        <f aca="false">+J57+T57</f>
        <v>0</v>
      </c>
    </row>
    <row r="58" customFormat="false" ht="12" hidden="false" customHeight="true" outlineLevel="0" collapsed="false">
      <c r="B58" s="124"/>
      <c r="C58" s="125" t="s">
        <v>86</v>
      </c>
      <c r="D58" s="126" t="n">
        <f aca="false">+D55+D56-D57</f>
        <v>0</v>
      </c>
      <c r="E58" s="127"/>
      <c r="F58" s="126" t="n">
        <f aca="false">+D58+E58</f>
        <v>0</v>
      </c>
      <c r="G58" s="128"/>
      <c r="H58" s="126" t="n">
        <f aca="false">+F58+G58</f>
        <v>0</v>
      </c>
      <c r="I58" s="129"/>
      <c r="J58" s="130" t="n">
        <f aca="false">+H58+I58</f>
        <v>0</v>
      </c>
      <c r="K58" s="128"/>
      <c r="L58" s="126" t="n">
        <f aca="false">+J58+K58</f>
        <v>0</v>
      </c>
      <c r="M58" s="126"/>
      <c r="N58" s="126" t="n">
        <f aca="false">+L58+M58</f>
        <v>0</v>
      </c>
      <c r="O58" s="126"/>
      <c r="P58" s="126" t="n">
        <f aca="false">+N58+O58</f>
        <v>0</v>
      </c>
      <c r="Q58" s="126"/>
      <c r="R58" s="126" t="n">
        <f aca="false">+P58+Q58</f>
        <v>0</v>
      </c>
      <c r="S58" s="126"/>
      <c r="T58" s="128"/>
      <c r="U58" s="126" t="n">
        <f aca="false">+J58+T58</f>
        <v>0</v>
      </c>
    </row>
    <row r="59" customFormat="false" ht="12.8" hidden="false" customHeight="false" outlineLevel="0" collapsed="false">
      <c r="B59" s="131"/>
      <c r="C59" s="132" t="s">
        <v>94</v>
      </c>
      <c r="D59" s="132"/>
      <c r="E59" s="132"/>
      <c r="F59" s="132"/>
      <c r="G59" s="132"/>
      <c r="H59" s="132"/>
      <c r="I59" s="132"/>
      <c r="J59" s="132"/>
      <c r="K59" s="132"/>
      <c r="L59" s="132"/>
      <c r="M59" s="132"/>
      <c r="N59" s="132"/>
      <c r="O59" s="132"/>
      <c r="P59" s="132"/>
      <c r="Q59" s="132"/>
      <c r="R59" s="132"/>
      <c r="S59" s="132"/>
      <c r="T59" s="132"/>
      <c r="U59" s="132"/>
    </row>
    <row r="60" customFormat="false" ht="29.85" hidden="false" customHeight="true" outlineLevel="0" collapsed="false">
      <c r="C60" s="133"/>
      <c r="D60" s="59"/>
      <c r="E60" s="59"/>
      <c r="F60" s="59"/>
      <c r="G60" s="59"/>
      <c r="H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</row>
    <row r="61" customFormat="false" ht="12.75" hidden="false" customHeight="false" outlineLevel="0" collapsed="false">
      <c r="C61" s="134"/>
    </row>
    <row r="63" customFormat="false" ht="15.75" hidden="false" customHeight="false" outlineLevel="0" collapsed="false">
      <c r="C63" s="135"/>
    </row>
    <row r="64" customFormat="false" ht="25.5" hidden="false" customHeight="true" outlineLevel="0" collapsed="false">
      <c r="C64" s="136"/>
      <c r="D64" s="136"/>
    </row>
    <row r="65" customFormat="false" ht="24" hidden="false" customHeight="true" outlineLevel="0" collapsed="false">
      <c r="C65" s="136"/>
      <c r="D65" s="136"/>
      <c r="E65" s="137"/>
      <c r="F65" s="137"/>
      <c r="G65" s="137"/>
      <c r="H65" s="137"/>
      <c r="I65" s="137"/>
      <c r="J65" s="137"/>
      <c r="K65" s="137"/>
      <c r="L65" s="137"/>
      <c r="M65" s="137"/>
      <c r="N65" s="137"/>
      <c r="O65" s="137"/>
      <c r="P65" s="137"/>
      <c r="Q65" s="137"/>
      <c r="R65" s="137"/>
      <c r="S65" s="137"/>
      <c r="T65" s="137"/>
      <c r="U65" s="137"/>
    </row>
    <row r="66" customFormat="false" ht="25.5" hidden="false" customHeight="true" outlineLevel="0" collapsed="false">
      <c r="C66" s="136"/>
      <c r="D66" s="136"/>
      <c r="E66" s="137"/>
      <c r="F66" s="137"/>
      <c r="G66" s="137"/>
      <c r="H66" s="137"/>
      <c r="I66" s="137"/>
      <c r="J66" s="137"/>
      <c r="K66" s="137"/>
      <c r="L66" s="137"/>
      <c r="M66" s="137"/>
      <c r="N66" s="137"/>
      <c r="O66" s="137"/>
      <c r="P66" s="137"/>
      <c r="Q66" s="137"/>
      <c r="R66" s="137"/>
      <c r="S66" s="137"/>
      <c r="T66" s="137"/>
      <c r="U66" s="137"/>
    </row>
  </sheetData>
  <mergeCells count="22">
    <mergeCell ref="B1:C1"/>
    <mergeCell ref="T1:V1"/>
    <mergeCell ref="T2:V2"/>
    <mergeCell ref="B3:U3"/>
    <mergeCell ref="B5:B6"/>
    <mergeCell ref="C5:C6"/>
    <mergeCell ref="D5:D6"/>
    <mergeCell ref="E5:F5"/>
    <mergeCell ref="G5:H5"/>
    <mergeCell ref="I5:J5"/>
    <mergeCell ref="K5:L5"/>
    <mergeCell ref="M5:N5"/>
    <mergeCell ref="O5:P5"/>
    <mergeCell ref="Q5:R5"/>
    <mergeCell ref="T5:U5"/>
    <mergeCell ref="B7:U7"/>
    <mergeCell ref="B28:B33"/>
    <mergeCell ref="B54:U54"/>
    <mergeCell ref="C59:U59"/>
    <mergeCell ref="C64:D64"/>
    <mergeCell ref="C65:D65"/>
    <mergeCell ref="C66:D66"/>
  </mergeCells>
  <printOptions headings="false" gridLines="false" gridLinesSet="true" horizontalCentered="false" verticalCentered="false"/>
  <pageMargins left="0" right="0" top="0" bottom="0" header="0.511805555555555" footer="0.511805555555555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1:AB66"/>
  <sheetViews>
    <sheetView showFormulas="false" showGridLines="true" showRowColHeaders="true" showZeros="true" rightToLeft="false" tabSelected="false" showOutlineSymbols="true" defaultGridColor="true" view="pageBreakPreview" topLeftCell="B1" colorId="64" zoomScale="90" zoomScaleNormal="100" zoomScalePageLayoutView="90" workbookViewId="0">
      <selection pane="topLeft" activeCell="Y10" activeCellId="0" sqref="Y10"/>
    </sheetView>
  </sheetViews>
  <sheetFormatPr defaultColWidth="9.01171875" defaultRowHeight="12.75" zeroHeight="false" outlineLevelRow="0" outlineLevelCol="0"/>
  <cols>
    <col collapsed="false" customWidth="true" hidden="true" outlineLevel="0" max="1" min="1" style="1" width="9.13"/>
    <col collapsed="false" customWidth="true" hidden="false" outlineLevel="0" max="2" min="2" style="1" width="4.71"/>
    <col collapsed="false" customWidth="true" hidden="false" outlineLevel="0" max="3" min="3" style="1" width="67.41"/>
    <col collapsed="false" customWidth="true" hidden="false" outlineLevel="0" max="4" min="4" style="1" width="11.86"/>
    <col collapsed="false" customWidth="true" hidden="false" outlineLevel="0" max="5" min="5" style="1" width="12.42"/>
    <col collapsed="false" customWidth="true" hidden="false" outlineLevel="0" max="6" min="6" style="1" width="11.3"/>
    <col collapsed="false" customWidth="true" hidden="true" outlineLevel="0" max="7" min="7" style="1" width="12.71"/>
    <col collapsed="false" customWidth="true" hidden="true" outlineLevel="0" max="8" min="8" style="1" width="13.86"/>
    <col collapsed="false" customWidth="true" hidden="true" outlineLevel="0" max="9" min="9" style="1" width="12.57"/>
    <col collapsed="false" customWidth="true" hidden="true" outlineLevel="0" max="10" min="10" style="1" width="12.86"/>
    <col collapsed="false" customWidth="true" hidden="true" outlineLevel="0" max="11" min="11" style="1" width="8.14"/>
    <col collapsed="false" customWidth="true" hidden="true" outlineLevel="0" max="12" min="12" style="1" width="10"/>
    <col collapsed="false" customWidth="false" hidden="true" outlineLevel="0" max="13" min="13" style="1" width="9"/>
    <col collapsed="false" customWidth="true" hidden="true" outlineLevel="0" max="14" min="14" style="1" width="13.14"/>
    <col collapsed="false" customWidth="true" hidden="true" outlineLevel="0" max="15" min="15" style="1" width="9.85"/>
    <col collapsed="false" customWidth="true" hidden="true" outlineLevel="0" max="16" min="16" style="1" width="15.88"/>
    <col collapsed="false" customWidth="true" hidden="true" outlineLevel="0" max="17" min="17" style="1" width="13.57"/>
    <col collapsed="false" customWidth="true" hidden="true" outlineLevel="0" max="18" min="18" style="1" width="15.71"/>
    <col collapsed="false" customWidth="true" hidden="true" outlineLevel="0" max="19" min="19" style="1" width="18"/>
    <col collapsed="false" customWidth="true" hidden="true" outlineLevel="0" max="20" min="20" style="1" width="15"/>
    <col collapsed="false" customWidth="true" hidden="true" outlineLevel="0" max="21" min="21" style="1" width="17.71"/>
    <col collapsed="false" customWidth="true" hidden="false" outlineLevel="0" max="23" min="22" style="1" width="10.71"/>
    <col collapsed="false" customWidth="true" hidden="false" outlineLevel="0" max="24" min="24" style="1" width="9.29"/>
    <col collapsed="false" customWidth="false" hidden="false" outlineLevel="0" max="25" min="25" style="1" width="9"/>
    <col collapsed="false" customWidth="true" hidden="false" outlineLevel="0" max="26" min="26" style="1" width="28.57"/>
    <col collapsed="false" customWidth="true" hidden="false" outlineLevel="0" max="27" min="27" style="1" width="13.7"/>
    <col collapsed="false" customWidth="true" hidden="false" outlineLevel="0" max="28" min="28" style="1" width="11.42"/>
    <col collapsed="false" customWidth="false" hidden="false" outlineLevel="0" max="256" min="29" style="1" width="9"/>
    <col collapsed="false" customWidth="true" hidden="true" outlineLevel="0" max="257" min="257" style="1" width="11.52"/>
    <col collapsed="false" customWidth="true" hidden="false" outlineLevel="0" max="258" min="258" style="1" width="4.71"/>
    <col collapsed="false" customWidth="true" hidden="false" outlineLevel="0" max="259" min="259" style="1" width="67.41"/>
    <col collapsed="false" customWidth="true" hidden="false" outlineLevel="0" max="260" min="260" style="1" width="11.86"/>
    <col collapsed="false" customWidth="true" hidden="false" outlineLevel="0" max="261" min="261" style="1" width="12.42"/>
    <col collapsed="false" customWidth="true" hidden="false" outlineLevel="0" max="262" min="262" style="1" width="11.3"/>
    <col collapsed="false" customWidth="true" hidden="true" outlineLevel="0" max="277" min="263" style="1" width="11.52"/>
    <col collapsed="false" customWidth="true" hidden="false" outlineLevel="0" max="279" min="278" style="1" width="10.71"/>
    <col collapsed="false" customWidth="true" hidden="false" outlineLevel="0" max="280" min="280" style="1" width="9.29"/>
    <col collapsed="false" customWidth="false" hidden="false" outlineLevel="0" max="281" min="281" style="1" width="9"/>
    <col collapsed="false" customWidth="true" hidden="false" outlineLevel="0" max="282" min="282" style="1" width="28.57"/>
    <col collapsed="false" customWidth="true" hidden="false" outlineLevel="0" max="283" min="283" style="1" width="13.7"/>
    <col collapsed="false" customWidth="true" hidden="false" outlineLevel="0" max="284" min="284" style="1" width="11.42"/>
    <col collapsed="false" customWidth="false" hidden="false" outlineLevel="0" max="512" min="285" style="1" width="9"/>
    <col collapsed="false" customWidth="true" hidden="true" outlineLevel="0" max="513" min="513" style="1" width="11.52"/>
    <col collapsed="false" customWidth="true" hidden="false" outlineLevel="0" max="514" min="514" style="1" width="4.71"/>
    <col collapsed="false" customWidth="true" hidden="false" outlineLevel="0" max="515" min="515" style="1" width="67.41"/>
    <col collapsed="false" customWidth="true" hidden="false" outlineLevel="0" max="516" min="516" style="1" width="11.86"/>
    <col collapsed="false" customWidth="true" hidden="false" outlineLevel="0" max="517" min="517" style="1" width="12.42"/>
    <col collapsed="false" customWidth="true" hidden="false" outlineLevel="0" max="518" min="518" style="1" width="11.3"/>
    <col collapsed="false" customWidth="true" hidden="true" outlineLevel="0" max="533" min="519" style="1" width="11.52"/>
    <col collapsed="false" customWidth="true" hidden="false" outlineLevel="0" max="535" min="534" style="1" width="10.71"/>
    <col collapsed="false" customWidth="true" hidden="false" outlineLevel="0" max="536" min="536" style="1" width="9.29"/>
    <col collapsed="false" customWidth="false" hidden="false" outlineLevel="0" max="537" min="537" style="1" width="9"/>
    <col collapsed="false" customWidth="true" hidden="false" outlineLevel="0" max="538" min="538" style="1" width="28.57"/>
    <col collapsed="false" customWidth="true" hidden="false" outlineLevel="0" max="539" min="539" style="1" width="13.7"/>
    <col collapsed="false" customWidth="true" hidden="false" outlineLevel="0" max="540" min="540" style="1" width="11.42"/>
    <col collapsed="false" customWidth="false" hidden="false" outlineLevel="0" max="768" min="541" style="1" width="9"/>
    <col collapsed="false" customWidth="true" hidden="true" outlineLevel="0" max="769" min="769" style="1" width="11.52"/>
    <col collapsed="false" customWidth="true" hidden="false" outlineLevel="0" max="770" min="770" style="1" width="4.71"/>
    <col collapsed="false" customWidth="true" hidden="false" outlineLevel="0" max="771" min="771" style="1" width="67.41"/>
    <col collapsed="false" customWidth="true" hidden="false" outlineLevel="0" max="772" min="772" style="1" width="11.86"/>
    <col collapsed="false" customWidth="true" hidden="false" outlineLevel="0" max="773" min="773" style="1" width="12.42"/>
    <col collapsed="false" customWidth="true" hidden="false" outlineLevel="0" max="774" min="774" style="1" width="11.3"/>
    <col collapsed="false" customWidth="true" hidden="true" outlineLevel="0" max="789" min="775" style="1" width="11.52"/>
    <col collapsed="false" customWidth="true" hidden="false" outlineLevel="0" max="791" min="790" style="1" width="10.71"/>
    <col collapsed="false" customWidth="true" hidden="false" outlineLevel="0" max="792" min="792" style="1" width="9.29"/>
    <col collapsed="false" customWidth="false" hidden="false" outlineLevel="0" max="793" min="793" style="1" width="9"/>
    <col collapsed="false" customWidth="true" hidden="false" outlineLevel="0" max="794" min="794" style="1" width="28.57"/>
    <col collapsed="false" customWidth="true" hidden="false" outlineLevel="0" max="795" min="795" style="1" width="13.7"/>
    <col collapsed="false" customWidth="true" hidden="false" outlineLevel="0" max="796" min="796" style="1" width="11.42"/>
    <col collapsed="false" customWidth="false" hidden="false" outlineLevel="0" max="1024" min="797" style="1" width="9"/>
  </cols>
  <sheetData>
    <row r="1" customFormat="false" ht="12.75" hidden="false" customHeight="true" outlineLevel="0" collapsed="false">
      <c r="B1" s="2"/>
      <c r="C1" s="2"/>
      <c r="T1" s="3"/>
      <c r="U1" s="3"/>
      <c r="V1" s="3"/>
    </row>
    <row r="2" customFormat="false" ht="12.75" hidden="false" customHeight="true" outlineLevel="0" collapsed="false">
      <c r="T2" s="3"/>
      <c r="U2" s="3"/>
      <c r="V2" s="3"/>
    </row>
    <row r="3" customFormat="false" ht="19.5" hidden="false" customHeight="true" outlineLevel="0" collapsed="false">
      <c r="B3" s="4" t="s">
        <v>88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5"/>
    </row>
    <row r="4" customFormat="false" ht="13.5" hidden="false" customHeight="true" outlineLevel="0" collapsed="false">
      <c r="C4" s="6"/>
      <c r="D4" s="7"/>
      <c r="E4" s="7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8" t="s">
        <v>1</v>
      </c>
    </row>
    <row r="5" customFormat="false" ht="72" hidden="false" customHeight="true" outlineLevel="0" collapsed="false">
      <c r="B5" s="9" t="s">
        <v>2</v>
      </c>
      <c r="C5" s="10" t="s">
        <v>3</v>
      </c>
      <c r="D5" s="11" t="s">
        <v>4</v>
      </c>
      <c r="E5" s="12" t="s">
        <v>5</v>
      </c>
      <c r="F5" s="12"/>
      <c r="G5" s="13" t="s">
        <v>6</v>
      </c>
      <c r="H5" s="13"/>
      <c r="I5" s="12" t="s">
        <v>7</v>
      </c>
      <c r="J5" s="12"/>
      <c r="K5" s="12" t="s">
        <v>8</v>
      </c>
      <c r="L5" s="12"/>
      <c r="M5" s="12" t="s">
        <v>9</v>
      </c>
      <c r="N5" s="12"/>
      <c r="O5" s="12" t="s">
        <v>10</v>
      </c>
      <c r="P5" s="12"/>
      <c r="Q5" s="12" t="s">
        <v>11</v>
      </c>
      <c r="R5" s="12"/>
      <c r="S5" s="13"/>
      <c r="T5" s="12" t="s">
        <v>12</v>
      </c>
      <c r="U5" s="12"/>
    </row>
    <row r="6" customFormat="false" ht="41.25" hidden="false" customHeight="true" outlineLevel="0" collapsed="false">
      <c r="B6" s="9"/>
      <c r="C6" s="10"/>
      <c r="D6" s="11"/>
      <c r="E6" s="14" t="s">
        <v>13</v>
      </c>
      <c r="F6" s="15" t="s">
        <v>14</v>
      </c>
      <c r="G6" s="16" t="s">
        <v>13</v>
      </c>
      <c r="H6" s="17" t="s">
        <v>14</v>
      </c>
      <c r="I6" s="14" t="s">
        <v>13</v>
      </c>
      <c r="J6" s="15" t="s">
        <v>14</v>
      </c>
      <c r="K6" s="14" t="s">
        <v>13</v>
      </c>
      <c r="L6" s="15" t="s">
        <v>14</v>
      </c>
      <c r="M6" s="14" t="s">
        <v>13</v>
      </c>
      <c r="N6" s="15" t="s">
        <v>14</v>
      </c>
      <c r="O6" s="14" t="s">
        <v>13</v>
      </c>
      <c r="P6" s="15" t="s">
        <v>14</v>
      </c>
      <c r="Q6" s="14" t="s">
        <v>13</v>
      </c>
      <c r="R6" s="15" t="s">
        <v>14</v>
      </c>
      <c r="S6" s="18"/>
      <c r="T6" s="14" t="s">
        <v>13</v>
      </c>
      <c r="U6" s="15" t="s">
        <v>14</v>
      </c>
    </row>
    <row r="7" customFormat="false" ht="11.25" hidden="false" customHeight="true" outlineLevel="0" collapsed="false">
      <c r="B7" s="19" t="s">
        <v>15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</row>
    <row r="8" customFormat="false" ht="13.5" hidden="false" customHeight="false" outlineLevel="0" collapsed="false">
      <c r="B8" s="20" t="s">
        <v>16</v>
      </c>
      <c r="C8" s="21" t="s">
        <v>17</v>
      </c>
      <c r="D8" s="22" t="n">
        <f aca="false">+D10+D13</f>
        <v>7593991.98</v>
      </c>
      <c r="E8" s="22" t="n">
        <f aca="false">+E10+E13</f>
        <v>0</v>
      </c>
      <c r="F8" s="22" t="n">
        <f aca="false">+F10+F13</f>
        <v>7593991.98</v>
      </c>
      <c r="G8" s="22" t="n">
        <f aca="false">+G10+G13</f>
        <v>2041300</v>
      </c>
      <c r="H8" s="22" t="n">
        <f aca="false">+H10+H13</f>
        <v>9635291.98</v>
      </c>
      <c r="I8" s="23" t="n">
        <f aca="false">+I10+I13</f>
        <v>-81046.2</v>
      </c>
      <c r="J8" s="23" t="n">
        <f aca="false">+J10+J13</f>
        <v>9554245.78</v>
      </c>
      <c r="K8" s="22" t="n">
        <f aca="false">+K10+K13</f>
        <v>0</v>
      </c>
      <c r="L8" s="22" t="n">
        <f aca="false">+L10+L13</f>
        <v>9554245.78</v>
      </c>
      <c r="M8" s="22" t="n">
        <f aca="false">+M10+M13</f>
        <v>0</v>
      </c>
      <c r="N8" s="22" t="n">
        <f aca="false">+N10+N13</f>
        <v>9554245.78</v>
      </c>
      <c r="O8" s="22" t="n">
        <f aca="false">O10+O13</f>
        <v>0</v>
      </c>
      <c r="P8" s="22" t="n">
        <f aca="false">N8+O8</f>
        <v>9554245.78</v>
      </c>
      <c r="Q8" s="24" t="n">
        <f aca="false">Q10+Q13</f>
        <v>-1093390.23</v>
      </c>
      <c r="R8" s="22" t="n">
        <f aca="false">P8+Q8</f>
        <v>8460855.55</v>
      </c>
      <c r="S8" s="24"/>
      <c r="T8" s="22" t="n">
        <f aca="false">+T10+T13</f>
        <v>0</v>
      </c>
      <c r="U8" s="22" t="n">
        <f aca="false">R8+T8</f>
        <v>8460855.55</v>
      </c>
    </row>
    <row r="9" customFormat="false" ht="10.5" hidden="false" customHeight="true" outlineLevel="0" collapsed="false">
      <c r="B9" s="20"/>
      <c r="C9" s="25" t="s">
        <v>18</v>
      </c>
      <c r="D9" s="26"/>
      <c r="E9" s="26"/>
      <c r="F9" s="26"/>
      <c r="G9" s="26"/>
      <c r="H9" s="26"/>
      <c r="I9" s="27"/>
      <c r="J9" s="27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</row>
    <row r="10" customFormat="false" ht="13.5" hidden="false" customHeight="false" outlineLevel="0" collapsed="false">
      <c r="B10" s="20" t="s">
        <v>19</v>
      </c>
      <c r="C10" s="21" t="s">
        <v>20</v>
      </c>
      <c r="D10" s="22" t="n">
        <f aca="false">D11+D12</f>
        <v>5230891.98</v>
      </c>
      <c r="E10" s="22" t="n">
        <f aca="false">E11+E12</f>
        <v>0</v>
      </c>
      <c r="F10" s="22" t="n">
        <f aca="false">F11+F12</f>
        <v>5230891.98</v>
      </c>
      <c r="G10" s="22" t="n">
        <f aca="false">G11+G12</f>
        <v>0</v>
      </c>
      <c r="H10" s="22" t="n">
        <f aca="false">H11+H12</f>
        <v>5230891.98</v>
      </c>
      <c r="I10" s="23" t="n">
        <f aca="false">I11+I12</f>
        <v>0</v>
      </c>
      <c r="J10" s="23" t="n">
        <f aca="false">J11+J12</f>
        <v>5230891.98</v>
      </c>
      <c r="K10" s="22" t="n">
        <f aca="false">K11+K12</f>
        <v>0</v>
      </c>
      <c r="L10" s="22" t="n">
        <f aca="false">L11+L12</f>
        <v>5230891.98</v>
      </c>
      <c r="M10" s="22" t="n">
        <f aca="false">M11+M12</f>
        <v>0</v>
      </c>
      <c r="N10" s="22" t="n">
        <f aca="false">N11+N12</f>
        <v>5230891.98</v>
      </c>
      <c r="O10" s="22" t="n">
        <f aca="false">O11+O12</f>
        <v>0</v>
      </c>
      <c r="P10" s="22" t="n">
        <f aca="false">N10+O10</f>
        <v>5230891.98</v>
      </c>
      <c r="Q10" s="24" t="n">
        <f aca="false">Q11+Q12</f>
        <v>-1093390.23</v>
      </c>
      <c r="R10" s="22" t="n">
        <f aca="false">P10+Q10</f>
        <v>4137501.75</v>
      </c>
      <c r="S10" s="24"/>
      <c r="T10" s="22" t="n">
        <f aca="false">T11+T12</f>
        <v>0</v>
      </c>
      <c r="U10" s="22" t="n">
        <f aca="false">R10+T10</f>
        <v>4137501.75</v>
      </c>
    </row>
    <row r="11" customFormat="false" ht="13.5" hidden="false" customHeight="false" outlineLevel="0" collapsed="false">
      <c r="B11" s="20"/>
      <c r="C11" s="25" t="s">
        <v>21</v>
      </c>
      <c r="D11" s="26" t="n">
        <v>5202091.98</v>
      </c>
      <c r="E11" s="26" t="n">
        <v>0</v>
      </c>
      <c r="F11" s="24" t="n">
        <f aca="false">D11+E11</f>
        <v>5202091.98</v>
      </c>
      <c r="G11" s="26" t="n">
        <v>0</v>
      </c>
      <c r="H11" s="24" t="n">
        <f aca="false">F11+G11</f>
        <v>5202091.98</v>
      </c>
      <c r="I11" s="27" t="n">
        <v>0</v>
      </c>
      <c r="J11" s="28" t="n">
        <f aca="false">H11+I11</f>
        <v>5202091.98</v>
      </c>
      <c r="K11" s="26" t="n">
        <v>0</v>
      </c>
      <c r="L11" s="24" t="n">
        <f aca="false">J11+K11</f>
        <v>5202091.98</v>
      </c>
      <c r="M11" s="24"/>
      <c r="N11" s="24" t="n">
        <f aca="false">L11+M11</f>
        <v>5202091.98</v>
      </c>
      <c r="O11" s="24"/>
      <c r="P11" s="24" t="n">
        <f aca="false">N11+O11</f>
        <v>5202091.98</v>
      </c>
      <c r="Q11" s="24" t="n">
        <v>-1093390.23</v>
      </c>
      <c r="R11" s="24" t="n">
        <f aca="false">P11+Q11</f>
        <v>4108701.75</v>
      </c>
      <c r="S11" s="24"/>
      <c r="T11" s="26" t="n">
        <v>0</v>
      </c>
      <c r="U11" s="24" t="n">
        <f aca="false">P11+T11</f>
        <v>5202091.98</v>
      </c>
    </row>
    <row r="12" customFormat="false" ht="13.5" hidden="false" customHeight="false" outlineLevel="0" collapsed="false">
      <c r="B12" s="20"/>
      <c r="C12" s="25" t="s">
        <v>22</v>
      </c>
      <c r="D12" s="26" t="n">
        <v>28800</v>
      </c>
      <c r="E12" s="26" t="n">
        <v>0</v>
      </c>
      <c r="F12" s="24" t="n">
        <f aca="false">D12+E12</f>
        <v>28800</v>
      </c>
      <c r="G12" s="26" t="n">
        <v>0</v>
      </c>
      <c r="H12" s="24" t="n">
        <f aca="false">F12+G12</f>
        <v>28800</v>
      </c>
      <c r="I12" s="27" t="n">
        <v>0</v>
      </c>
      <c r="J12" s="28" t="n">
        <f aca="false">H12+I12</f>
        <v>28800</v>
      </c>
      <c r="K12" s="26" t="n">
        <v>0</v>
      </c>
      <c r="L12" s="24" t="n">
        <f aca="false">J12+K12</f>
        <v>28800</v>
      </c>
      <c r="M12" s="24" t="n">
        <v>0</v>
      </c>
      <c r="N12" s="24" t="n">
        <f aca="false">L12+M12</f>
        <v>28800</v>
      </c>
      <c r="O12" s="24" t="n">
        <v>0</v>
      </c>
      <c r="P12" s="24" t="n">
        <f aca="false">N12+O12</f>
        <v>28800</v>
      </c>
      <c r="Q12" s="24"/>
      <c r="R12" s="24" t="n">
        <f aca="false">P12+Q12</f>
        <v>28800</v>
      </c>
      <c r="S12" s="24"/>
      <c r="T12" s="26" t="n">
        <v>0</v>
      </c>
      <c r="U12" s="24" t="n">
        <f aca="false">P12+T12</f>
        <v>28800</v>
      </c>
    </row>
    <row r="13" customFormat="false" ht="13.5" hidden="false" customHeight="false" outlineLevel="0" collapsed="false">
      <c r="B13" s="20" t="s">
        <v>23</v>
      </c>
      <c r="C13" s="21" t="s">
        <v>24</v>
      </c>
      <c r="D13" s="22" t="n">
        <f aca="false">SUM(D14:D17)</f>
        <v>2363100</v>
      </c>
      <c r="E13" s="22" t="n">
        <f aca="false">SUM(E14:E17)</f>
        <v>0</v>
      </c>
      <c r="F13" s="22" t="n">
        <f aca="false">SUM(F14:F17)</f>
        <v>2363100</v>
      </c>
      <c r="G13" s="22" t="n">
        <f aca="false">SUM(G14:G17)</f>
        <v>2041300</v>
      </c>
      <c r="H13" s="22" t="n">
        <f aca="false">SUM(H14:H17)</f>
        <v>4404400</v>
      </c>
      <c r="I13" s="23" t="n">
        <f aca="false">SUM(I14:I17)</f>
        <v>-81046.2</v>
      </c>
      <c r="J13" s="23" t="n">
        <f aca="false">SUM(J14:J17)</f>
        <v>4323353.8</v>
      </c>
      <c r="K13" s="22" t="n">
        <f aca="false">SUM(K14:K17)</f>
        <v>0</v>
      </c>
      <c r="L13" s="22" t="n">
        <f aca="false">SUM(L14:L17)</f>
        <v>4323353.8</v>
      </c>
      <c r="M13" s="22" t="n">
        <f aca="false">SUM(M14:M17)</f>
        <v>0</v>
      </c>
      <c r="N13" s="22" t="n">
        <f aca="false">SUM(N14:N17)</f>
        <v>4323353.8</v>
      </c>
      <c r="O13" s="22" t="n">
        <f aca="false">O14+O15+O16+O17</f>
        <v>0</v>
      </c>
      <c r="P13" s="22" t="n">
        <f aca="false">N13+O13</f>
        <v>4323353.8</v>
      </c>
      <c r="Q13" s="24" t="n">
        <f aca="false">Q14+Q15+Q16+Q17</f>
        <v>0</v>
      </c>
      <c r="R13" s="22" t="n">
        <f aca="false">P13+Q13</f>
        <v>4323353.8</v>
      </c>
      <c r="S13" s="24"/>
      <c r="T13" s="22" t="n">
        <f aca="false">SUM(T14:T17)</f>
        <v>0</v>
      </c>
      <c r="U13" s="22" t="n">
        <f aca="false">R13+T13</f>
        <v>4323353.8</v>
      </c>
    </row>
    <row r="14" customFormat="false" ht="13.5" hidden="false" customHeight="false" outlineLevel="0" collapsed="false">
      <c r="B14" s="20"/>
      <c r="C14" s="25" t="s">
        <v>25</v>
      </c>
      <c r="D14" s="26" t="n">
        <v>2270000</v>
      </c>
      <c r="E14" s="26"/>
      <c r="F14" s="24" t="n">
        <f aca="false">D14+E14</f>
        <v>2270000</v>
      </c>
      <c r="G14" s="26" t="n">
        <v>652000</v>
      </c>
      <c r="H14" s="24" t="n">
        <f aca="false">F14+G14</f>
        <v>2922000</v>
      </c>
      <c r="I14" s="27"/>
      <c r="J14" s="27" t="n">
        <f aca="false">H14+I14</f>
        <v>2922000</v>
      </c>
      <c r="K14" s="26"/>
      <c r="L14" s="26" t="n">
        <f aca="false">J14+K14</f>
        <v>2922000</v>
      </c>
      <c r="M14" s="26"/>
      <c r="N14" s="26" t="n">
        <f aca="false">L14+M14</f>
        <v>2922000</v>
      </c>
      <c r="O14" s="26"/>
      <c r="P14" s="24" t="n">
        <f aca="false">N14+O14</f>
        <v>2922000</v>
      </c>
      <c r="Q14" s="24"/>
      <c r="R14" s="24" t="n">
        <f aca="false">P14+Q14</f>
        <v>2922000</v>
      </c>
      <c r="S14" s="24"/>
      <c r="T14" s="26"/>
      <c r="U14" s="24" t="n">
        <f aca="false">R14+T14</f>
        <v>2922000</v>
      </c>
      <c r="Z14" s="29"/>
    </row>
    <row r="15" customFormat="false" ht="13.5" hidden="false" customHeight="false" outlineLevel="0" collapsed="false">
      <c r="B15" s="20"/>
      <c r="C15" s="25" t="s">
        <v>26</v>
      </c>
      <c r="D15" s="26" t="n">
        <v>0</v>
      </c>
      <c r="E15" s="26"/>
      <c r="F15" s="24" t="n">
        <f aca="false">D15+E15</f>
        <v>0</v>
      </c>
      <c r="G15" s="26"/>
      <c r="H15" s="24" t="n">
        <f aca="false">F15+G15</f>
        <v>0</v>
      </c>
      <c r="I15" s="27" t="n">
        <v>0</v>
      </c>
      <c r="J15" s="27" t="n">
        <f aca="false">H15+I15</f>
        <v>0</v>
      </c>
      <c r="K15" s="26" t="n">
        <v>0</v>
      </c>
      <c r="L15" s="26" t="n">
        <f aca="false">J15+K15</f>
        <v>0</v>
      </c>
      <c r="M15" s="26"/>
      <c r="N15" s="26" t="n">
        <f aca="false">L15+M15</f>
        <v>0</v>
      </c>
      <c r="O15" s="26"/>
      <c r="P15" s="24" t="n">
        <f aca="false">N15+O15</f>
        <v>0</v>
      </c>
      <c r="Q15" s="24"/>
      <c r="R15" s="24" t="n">
        <f aca="false">P15+Q15</f>
        <v>0</v>
      </c>
      <c r="S15" s="24"/>
      <c r="T15" s="26"/>
      <c r="U15" s="24" t="n">
        <f aca="false">R15+T15</f>
        <v>0</v>
      </c>
    </row>
    <row r="16" customFormat="false" ht="13.5" hidden="false" customHeight="false" outlineLevel="0" collapsed="false">
      <c r="B16" s="20"/>
      <c r="C16" s="25" t="s">
        <v>27</v>
      </c>
      <c r="D16" s="26" t="n">
        <v>93100</v>
      </c>
      <c r="E16" s="26"/>
      <c r="F16" s="24" t="n">
        <f aca="false">D16+E16</f>
        <v>93100</v>
      </c>
      <c r="G16" s="26"/>
      <c r="H16" s="24" t="n">
        <f aca="false">F16+G16</f>
        <v>93100</v>
      </c>
      <c r="I16" s="27"/>
      <c r="J16" s="27" t="n">
        <f aca="false">H16+I16</f>
        <v>93100</v>
      </c>
      <c r="K16" s="26"/>
      <c r="L16" s="26" t="n">
        <f aca="false">J16+K16</f>
        <v>93100</v>
      </c>
      <c r="M16" s="26"/>
      <c r="N16" s="26" t="n">
        <f aca="false">L16+M16</f>
        <v>93100</v>
      </c>
      <c r="O16" s="26"/>
      <c r="P16" s="24" t="n">
        <f aca="false">N16+O16</f>
        <v>93100</v>
      </c>
      <c r="Q16" s="24"/>
      <c r="R16" s="24" t="n">
        <f aca="false">P16+Q16</f>
        <v>93100</v>
      </c>
      <c r="S16" s="24"/>
      <c r="T16" s="26"/>
      <c r="U16" s="24" t="n">
        <f aca="false">R16+T16</f>
        <v>93100</v>
      </c>
    </row>
    <row r="17" customFormat="false" ht="12" hidden="false" customHeight="true" outlineLevel="0" collapsed="false">
      <c r="B17" s="20"/>
      <c r="C17" s="25" t="s">
        <v>28</v>
      </c>
      <c r="D17" s="26" t="n">
        <v>0</v>
      </c>
      <c r="E17" s="26"/>
      <c r="F17" s="24" t="n">
        <f aca="false">D17+E17</f>
        <v>0</v>
      </c>
      <c r="G17" s="26" t="n">
        <v>1389300</v>
      </c>
      <c r="H17" s="24" t="n">
        <f aca="false">F17+G17</f>
        <v>1389300</v>
      </c>
      <c r="I17" s="27" t="n">
        <v>-81046.2</v>
      </c>
      <c r="J17" s="27" t="n">
        <f aca="false">H17+I17</f>
        <v>1308253.8</v>
      </c>
      <c r="K17" s="26"/>
      <c r="L17" s="26" t="n">
        <f aca="false">J17+K17</f>
        <v>1308253.8</v>
      </c>
      <c r="M17" s="26" t="n">
        <v>0</v>
      </c>
      <c r="N17" s="26" t="n">
        <f aca="false">L17+M17</f>
        <v>1308253.8</v>
      </c>
      <c r="O17" s="26" t="n">
        <v>0</v>
      </c>
      <c r="P17" s="24" t="n">
        <f aca="false">N17+O17</f>
        <v>1308253.8</v>
      </c>
      <c r="Q17" s="24"/>
      <c r="R17" s="24" t="n">
        <f aca="false">P17+Q17</f>
        <v>1308253.8</v>
      </c>
      <c r="S17" s="24"/>
      <c r="T17" s="26" t="n">
        <v>0</v>
      </c>
      <c r="U17" s="24" t="n">
        <f aca="false">R17+T17</f>
        <v>1308253.8</v>
      </c>
    </row>
    <row r="18" customFormat="false" ht="13.5" hidden="false" customHeight="false" outlineLevel="0" collapsed="false">
      <c r="B18" s="30" t="n">
        <v>2</v>
      </c>
      <c r="C18" s="31" t="s">
        <v>29</v>
      </c>
      <c r="D18" s="32" t="n">
        <v>7855536.58</v>
      </c>
      <c r="E18" s="26" t="n">
        <v>0</v>
      </c>
      <c r="F18" s="22" t="n">
        <f aca="false">E18+D18</f>
        <v>7855536.58</v>
      </c>
      <c r="G18" s="26" t="n">
        <v>2041300</v>
      </c>
      <c r="H18" s="22" t="n">
        <f aca="false">+F18+G18</f>
        <v>9896836.58</v>
      </c>
      <c r="I18" s="33" t="n">
        <v>-81046.2</v>
      </c>
      <c r="J18" s="33" t="n">
        <f aca="false">+H18+I18</f>
        <v>9815790.38</v>
      </c>
      <c r="K18" s="32"/>
      <c r="L18" s="32" t="n">
        <f aca="false">+J18+K18</f>
        <v>9815790.38</v>
      </c>
      <c r="M18" s="32" t="n">
        <v>0</v>
      </c>
      <c r="N18" s="32" t="n">
        <f aca="false">+L18+M18</f>
        <v>9815790.38</v>
      </c>
      <c r="O18" s="32"/>
      <c r="P18" s="24" t="n">
        <f aca="false">N18+O18</f>
        <v>9815790.38</v>
      </c>
      <c r="Q18" s="24" t="n">
        <v>-1148059.74</v>
      </c>
      <c r="R18" s="24" t="n">
        <f aca="false">P18+Q18</f>
        <v>8667730.64</v>
      </c>
      <c r="S18" s="24"/>
      <c r="T18" s="32" t="n">
        <v>0</v>
      </c>
      <c r="U18" s="32" t="n">
        <f aca="false">R18+T18</f>
        <v>8667730.64</v>
      </c>
    </row>
    <row r="19" customFormat="false" ht="13.5" hidden="false" customHeight="false" outlineLevel="0" collapsed="false">
      <c r="B19" s="20" t="s">
        <v>30</v>
      </c>
      <c r="C19" s="34" t="s">
        <v>31</v>
      </c>
      <c r="D19" s="27" t="n">
        <v>1581369.87</v>
      </c>
      <c r="E19" s="26"/>
      <c r="F19" s="22" t="n">
        <f aca="false">E19+D19</f>
        <v>1581369.87</v>
      </c>
      <c r="G19" s="26"/>
      <c r="H19" s="24" t="n">
        <f aca="false">+F19+G19</f>
        <v>1581369.87</v>
      </c>
      <c r="I19" s="27"/>
      <c r="J19" s="28" t="n">
        <f aca="false">+H19+I19</f>
        <v>1581369.87</v>
      </c>
      <c r="K19" s="26"/>
      <c r="L19" s="24" t="n">
        <f aca="false">+J19+K19</f>
        <v>1581369.87</v>
      </c>
      <c r="M19" s="24"/>
      <c r="N19" s="24" t="n">
        <f aca="false">+L19+M19</f>
        <v>1581369.87</v>
      </c>
      <c r="O19" s="24"/>
      <c r="P19" s="24" t="n">
        <f aca="false">+N19+O19</f>
        <v>1581369.87</v>
      </c>
      <c r="Q19" s="24"/>
      <c r="R19" s="24" t="n">
        <f aca="false">SUM(P19+Q19)</f>
        <v>1581369.87</v>
      </c>
      <c r="S19" s="24"/>
      <c r="T19" s="26"/>
      <c r="U19" s="24" t="n">
        <f aca="false">+J19+T19</f>
        <v>1581369.87</v>
      </c>
    </row>
    <row r="20" customFormat="false" ht="13.5" hidden="false" customHeight="false" outlineLevel="0" collapsed="false">
      <c r="B20" s="20" t="s">
        <v>32</v>
      </c>
      <c r="C20" s="35" t="s">
        <v>33</v>
      </c>
      <c r="D20" s="36"/>
      <c r="E20" s="26" t="n">
        <v>0</v>
      </c>
      <c r="F20" s="22" t="n">
        <f aca="false">E20+D20</f>
        <v>0</v>
      </c>
      <c r="G20" s="26" t="n">
        <v>2000000</v>
      </c>
      <c r="H20" s="24" t="n">
        <f aca="false">+F20+G20</f>
        <v>2000000</v>
      </c>
      <c r="I20" s="27"/>
      <c r="J20" s="28" t="n">
        <f aca="false">SUM(H20+I20)</f>
        <v>2000000</v>
      </c>
      <c r="K20" s="26"/>
      <c r="L20" s="24" t="n">
        <f aca="false">SUM(J20+K20)</f>
        <v>2000000</v>
      </c>
      <c r="M20" s="24"/>
      <c r="N20" s="24" t="n">
        <f aca="false">SUM(L20+M20)</f>
        <v>2000000</v>
      </c>
      <c r="O20" s="24"/>
      <c r="P20" s="24" t="n">
        <f aca="false">SUM(N20+O20)</f>
        <v>2000000</v>
      </c>
      <c r="Q20" s="24"/>
      <c r="R20" s="24" t="n">
        <f aca="false">SUM(P20+Q20)</f>
        <v>2000000</v>
      </c>
      <c r="S20" s="24"/>
      <c r="T20" s="26"/>
      <c r="U20" s="24" t="n">
        <f aca="false">SUM(J20+T20)</f>
        <v>2000000</v>
      </c>
    </row>
    <row r="21" customFormat="false" ht="13.5" hidden="false" customHeight="false" outlineLevel="0" collapsed="false">
      <c r="B21" s="20" t="s">
        <v>34</v>
      </c>
      <c r="C21" s="37" t="s">
        <v>35</v>
      </c>
      <c r="D21" s="38" t="n">
        <v>7855536.58</v>
      </c>
      <c r="E21" s="38" t="n">
        <f aca="false">E18+E20</f>
        <v>0</v>
      </c>
      <c r="F21" s="22" t="n">
        <f aca="false">E21+D21</f>
        <v>7855536.58</v>
      </c>
      <c r="G21" s="38" t="n">
        <f aca="false">G18+G20</f>
        <v>4041300</v>
      </c>
      <c r="H21" s="22" t="n">
        <f aca="false">H18+H20</f>
        <v>11896836.58</v>
      </c>
      <c r="I21" s="39" t="n">
        <f aca="false">I18+I20</f>
        <v>-81046.2</v>
      </c>
      <c r="J21" s="28" t="n">
        <f aca="false">SUM(H21+I21)</f>
        <v>11815790.38</v>
      </c>
      <c r="K21" s="38" t="n">
        <f aca="false">K18+K20</f>
        <v>0</v>
      </c>
      <c r="L21" s="24" t="n">
        <f aca="false">SUM(J21+K21)</f>
        <v>11815790.38</v>
      </c>
      <c r="M21" s="38" t="n">
        <f aca="false">M18+M20</f>
        <v>0</v>
      </c>
      <c r="N21" s="24" t="n">
        <f aca="false">SUM(L21+M21)</f>
        <v>11815790.38</v>
      </c>
      <c r="O21" s="38" t="n">
        <f aca="false">O18+O20</f>
        <v>0</v>
      </c>
      <c r="P21" s="24" t="n">
        <f aca="false">N21+O21</f>
        <v>11815790.38</v>
      </c>
      <c r="Q21" s="24" t="n">
        <f aca="false">Q18+Q20</f>
        <v>-1148059.74</v>
      </c>
      <c r="R21" s="24" t="n">
        <f aca="false">P21+Q21</f>
        <v>10667730.64</v>
      </c>
      <c r="S21" s="24"/>
      <c r="T21" s="38" t="n">
        <v>0</v>
      </c>
      <c r="U21" s="24" t="n">
        <f aca="false">R21+T21</f>
        <v>10667730.64</v>
      </c>
      <c r="W21" s="29"/>
    </row>
    <row r="22" customFormat="false" ht="12" hidden="false" customHeight="true" outlineLevel="0" collapsed="false">
      <c r="B22" s="30" t="s">
        <v>36</v>
      </c>
      <c r="C22" s="25" t="s">
        <v>37</v>
      </c>
      <c r="D22" s="40" t="n">
        <f aca="false">IF(D10=0,0,D25/D10*-100)</f>
        <v>5.00000001911719</v>
      </c>
      <c r="E22" s="41"/>
      <c r="F22" s="40" t="n">
        <f aca="false">IF(F10=0,0,F25/F10*-100)</f>
        <v>5.00000001911719</v>
      </c>
      <c r="G22" s="41"/>
      <c r="H22" s="40" t="n">
        <f aca="false">IF(H10=0,0,H25/H10*-100)</f>
        <v>43.234396899169</v>
      </c>
      <c r="I22" s="42"/>
      <c r="J22" s="43" t="n">
        <f aca="false">IF(J10=0,0,J25/J10*-100)</f>
        <v>43.234396899169</v>
      </c>
      <c r="K22" s="44"/>
      <c r="L22" s="40" t="n">
        <f aca="false">IF(L10=0,0,L25/L10*-100)</f>
        <v>43.234396899169</v>
      </c>
      <c r="M22" s="40"/>
      <c r="N22" s="40" t="n">
        <f aca="false">IF(N10=0,0,N25/N10*-100)</f>
        <v>43.234396899169</v>
      </c>
      <c r="O22" s="40"/>
      <c r="P22" s="40" t="n">
        <f aca="false">IF(P10=0,0,P25/P10*-100)</f>
        <v>43.234396899169</v>
      </c>
      <c r="Q22" s="40"/>
      <c r="R22" s="40" t="n">
        <f aca="false">IF(R10=0,0,R25/R10*-100)</f>
        <v>53.3383481952606</v>
      </c>
      <c r="S22" s="40"/>
      <c r="T22" s="44"/>
      <c r="U22" s="40" t="n">
        <f aca="false">IF(U10=0,0,U25/U10*-100)</f>
        <v>53.3383481952606</v>
      </c>
      <c r="W22" s="45"/>
      <c r="Z22" s="46"/>
    </row>
    <row r="23" customFormat="false" ht="13.5" hidden="false" customHeight="false" outlineLevel="0" collapsed="false">
      <c r="B23" s="30" t="s">
        <v>38</v>
      </c>
      <c r="C23" s="25" t="s">
        <v>39</v>
      </c>
      <c r="D23" s="47" t="n">
        <v>5</v>
      </c>
      <c r="E23" s="41"/>
      <c r="F23" s="47" t="n">
        <v>5</v>
      </c>
      <c r="G23" s="41"/>
      <c r="H23" s="47" t="n">
        <v>5</v>
      </c>
      <c r="I23" s="42"/>
      <c r="J23" s="48" t="n">
        <v>5</v>
      </c>
      <c r="K23" s="44"/>
      <c r="L23" s="47" t="n">
        <v>5</v>
      </c>
      <c r="M23" s="47"/>
      <c r="N23" s="47" t="n">
        <v>5</v>
      </c>
      <c r="O23" s="47"/>
      <c r="P23" s="47" t="n">
        <v>5</v>
      </c>
      <c r="Q23" s="47"/>
      <c r="R23" s="47" t="n">
        <v>5</v>
      </c>
      <c r="S23" s="47"/>
      <c r="T23" s="44"/>
      <c r="U23" s="47" t="n">
        <v>5</v>
      </c>
      <c r="W23" s="49"/>
      <c r="X23" s="50"/>
      <c r="Y23" s="49"/>
      <c r="Z23" s="51"/>
      <c r="AA23" s="52"/>
    </row>
    <row r="24" customFormat="false" ht="14.25" hidden="false" customHeight="true" outlineLevel="0" collapsed="false">
      <c r="B24" s="30" t="s">
        <v>40</v>
      </c>
      <c r="C24" s="21" t="s">
        <v>41</v>
      </c>
      <c r="D24" s="22" t="n">
        <f aca="false">D10*D23/-100</f>
        <v>-261544.599</v>
      </c>
      <c r="E24" s="32"/>
      <c r="F24" s="22" t="n">
        <f aca="false">F10*F23/-100</f>
        <v>-261544.599</v>
      </c>
      <c r="G24" s="32"/>
      <c r="H24" s="22" t="n">
        <f aca="false">H10*H23/-100</f>
        <v>-261544.599</v>
      </c>
      <c r="I24" s="33"/>
      <c r="J24" s="23" t="n">
        <f aca="false">J10*J23/-100</f>
        <v>-261544.599</v>
      </c>
      <c r="K24" s="32"/>
      <c r="L24" s="22" t="n">
        <f aca="false">L10*L23/-100</f>
        <v>-261544.599</v>
      </c>
      <c r="M24" s="22"/>
      <c r="N24" s="22" t="n">
        <f aca="false">N10*N23/-100</f>
        <v>-261544.599</v>
      </c>
      <c r="O24" s="22"/>
      <c r="P24" s="22" t="n">
        <f aca="false">P10*P23/-100</f>
        <v>-261544.599</v>
      </c>
      <c r="Q24" s="22"/>
      <c r="R24" s="22" t="n">
        <f aca="false">R10*R23/-100</f>
        <v>-206875.0875</v>
      </c>
      <c r="S24" s="22"/>
      <c r="T24" s="32"/>
      <c r="U24" s="22" t="n">
        <f aca="false">U10*U23/-100</f>
        <v>-206875.0875</v>
      </c>
      <c r="W24" s="53"/>
      <c r="X24" s="54"/>
      <c r="Y24" s="53"/>
      <c r="Z24" s="55"/>
    </row>
    <row r="25" customFormat="false" ht="13.5" hidden="false" customHeight="false" outlineLevel="0" collapsed="false">
      <c r="B25" s="30" t="s">
        <v>42</v>
      </c>
      <c r="C25" s="21" t="s">
        <v>43</v>
      </c>
      <c r="D25" s="56" t="n">
        <f aca="false">D8-D21</f>
        <v>-261544.6</v>
      </c>
      <c r="E25" s="32"/>
      <c r="F25" s="56" t="n">
        <f aca="false">F8-F21</f>
        <v>-261544.6</v>
      </c>
      <c r="G25" s="32"/>
      <c r="H25" s="56" t="n">
        <f aca="false">H8-H21</f>
        <v>-2261544.6</v>
      </c>
      <c r="I25" s="33"/>
      <c r="J25" s="57" t="n">
        <f aca="false">J8-J21</f>
        <v>-2261544.6</v>
      </c>
      <c r="K25" s="32"/>
      <c r="L25" s="56" t="n">
        <f aca="false">L8-L21</f>
        <v>-2261544.6</v>
      </c>
      <c r="M25" s="56"/>
      <c r="N25" s="56" t="n">
        <f aca="false">N8-N21</f>
        <v>-2261544.6</v>
      </c>
      <c r="O25" s="56"/>
      <c r="P25" s="56" t="n">
        <f aca="false">P8-P21</f>
        <v>-2261544.6</v>
      </c>
      <c r="Q25" s="56"/>
      <c r="R25" s="56" t="n">
        <f aca="false">R8-R21</f>
        <v>-2206875.09</v>
      </c>
      <c r="S25" s="56"/>
      <c r="T25" s="32"/>
      <c r="U25" s="56" t="n">
        <f aca="false">U8-U21</f>
        <v>-2206875.09</v>
      </c>
      <c r="V25" s="29"/>
      <c r="W25" s="58"/>
      <c r="X25" s="58"/>
      <c r="Y25" s="58"/>
      <c r="Z25" s="58"/>
      <c r="AA25" s="58"/>
    </row>
    <row r="26" customFormat="false" ht="12.75" hidden="false" customHeight="true" outlineLevel="0" collapsed="false">
      <c r="B26" s="30" t="s">
        <v>44</v>
      </c>
      <c r="C26" s="21" t="s">
        <v>45</v>
      </c>
      <c r="D26" s="56" t="n">
        <f aca="false">+D24-D25</f>
        <v>0.000999999610939994</v>
      </c>
      <c r="E26" s="32"/>
      <c r="F26" s="56" t="n">
        <f aca="false">+F24-F25</f>
        <v>0.000999999610939994</v>
      </c>
      <c r="G26" s="32"/>
      <c r="H26" s="56" t="n">
        <f aca="false">+H24-H25</f>
        <v>2000000.001</v>
      </c>
      <c r="I26" s="33"/>
      <c r="J26" s="57" t="n">
        <f aca="false">+J24-J25</f>
        <v>2000000.001</v>
      </c>
      <c r="K26" s="32"/>
      <c r="L26" s="56" t="n">
        <f aca="false">+L24-L25</f>
        <v>2000000.001</v>
      </c>
      <c r="M26" s="56"/>
      <c r="N26" s="56" t="n">
        <f aca="false">+N24-N25</f>
        <v>2000000.001</v>
      </c>
      <c r="O26" s="56"/>
      <c r="P26" s="56" t="n">
        <f aca="false">+P24-P25</f>
        <v>2000000.001</v>
      </c>
      <c r="Q26" s="56"/>
      <c r="R26" s="56" t="n">
        <f aca="false">+R24-R25</f>
        <v>2000000.0025</v>
      </c>
      <c r="S26" s="56"/>
      <c r="T26" s="32"/>
      <c r="U26" s="56" t="n">
        <f aca="false">+U24-U25</f>
        <v>2000000.0025</v>
      </c>
      <c r="W26" s="58"/>
      <c r="X26" s="58"/>
      <c r="Y26" s="58"/>
      <c r="Z26" s="58"/>
      <c r="AA26" s="29"/>
    </row>
    <row r="27" s="59" customFormat="true" ht="12.75" hidden="false" customHeight="true" outlineLevel="0" collapsed="false">
      <c r="B27" s="30"/>
      <c r="C27" s="21"/>
      <c r="D27" s="56"/>
      <c r="E27" s="32"/>
      <c r="F27" s="56"/>
      <c r="G27" s="32"/>
      <c r="H27" s="56"/>
      <c r="I27" s="33"/>
      <c r="J27" s="57"/>
      <c r="K27" s="32"/>
      <c r="L27" s="56"/>
      <c r="M27" s="56"/>
      <c r="N27" s="56"/>
      <c r="O27" s="56"/>
      <c r="P27" s="56"/>
      <c r="Q27" s="56"/>
      <c r="R27" s="56"/>
      <c r="S27" s="56"/>
      <c r="T27" s="32"/>
      <c r="U27" s="56"/>
      <c r="W27" s="60"/>
      <c r="X27" s="60"/>
      <c r="Y27" s="60"/>
      <c r="Z27" s="60"/>
      <c r="AA27" s="61"/>
    </row>
    <row r="28" customFormat="false" ht="12" hidden="false" customHeight="true" outlineLevel="0" collapsed="false">
      <c r="B28" s="62" t="n">
        <v>4</v>
      </c>
      <c r="C28" s="21" t="s">
        <v>46</v>
      </c>
      <c r="D28" s="63" t="n">
        <f aca="false">D32+D30</f>
        <v>312125.45</v>
      </c>
      <c r="E28" s="64" t="n">
        <f aca="false">E32+E30</f>
        <v>0</v>
      </c>
      <c r="F28" s="64" t="n">
        <f aca="false">F32+F30</f>
        <v>312125.45</v>
      </c>
      <c r="G28" s="64" t="n">
        <f aca="false">G32+G30</f>
        <v>0</v>
      </c>
      <c r="H28" s="22" t="n">
        <f aca="false">G28+F28</f>
        <v>312125.45</v>
      </c>
      <c r="I28" s="65" t="n">
        <f aca="false">I32+I30</f>
        <v>0</v>
      </c>
      <c r="J28" s="23" t="n">
        <f aca="false">I28+H28</f>
        <v>312125.45</v>
      </c>
      <c r="K28" s="64" t="n">
        <f aca="false">K32+K30</f>
        <v>0</v>
      </c>
      <c r="L28" s="22" t="n">
        <f aca="false">K28+J28</f>
        <v>312125.45</v>
      </c>
      <c r="M28" s="64" t="n">
        <f aca="false">M32+M30</f>
        <v>0</v>
      </c>
      <c r="N28" s="22" t="n">
        <f aca="false">M28+L28</f>
        <v>312125.45</v>
      </c>
      <c r="O28" s="22"/>
      <c r="P28" s="22" t="n">
        <f aca="false">O28+N28</f>
        <v>312125.45</v>
      </c>
      <c r="Q28" s="22"/>
      <c r="R28" s="22" t="n">
        <f aca="false">Q28+P28</f>
        <v>312125.45</v>
      </c>
      <c r="S28" s="22"/>
      <c r="T28" s="64" t="n">
        <f aca="false">T32+T30</f>
        <v>0</v>
      </c>
      <c r="U28" s="22" t="n">
        <f aca="false">T28+N28</f>
        <v>312125.45</v>
      </c>
      <c r="W28" s="58"/>
      <c r="X28" s="58"/>
      <c r="Y28" s="58"/>
      <c r="Z28" s="58"/>
      <c r="AA28" s="29"/>
    </row>
    <row r="29" customFormat="false" ht="12.75" hidden="false" customHeight="true" outlineLevel="0" collapsed="false">
      <c r="B29" s="62"/>
      <c r="C29" s="21" t="s">
        <v>47</v>
      </c>
      <c r="D29" s="56" t="n">
        <f aca="false">D42-D44</f>
        <v>0</v>
      </c>
      <c r="E29" s="32"/>
      <c r="F29" s="56" t="n">
        <f aca="false">F42-F44</f>
        <v>0</v>
      </c>
      <c r="G29" s="32"/>
      <c r="H29" s="56" t="n">
        <f aca="false">H42-H44</f>
        <v>0</v>
      </c>
      <c r="I29" s="33"/>
      <c r="J29" s="57" t="n">
        <f aca="false">J42-J44</f>
        <v>0</v>
      </c>
      <c r="K29" s="32"/>
      <c r="L29" s="56" t="n">
        <f aca="false">L42-L44</f>
        <v>0</v>
      </c>
      <c r="M29" s="56"/>
      <c r="N29" s="56" t="n">
        <f aca="false">N42-N44</f>
        <v>0</v>
      </c>
      <c r="O29" s="56"/>
      <c r="P29" s="56" t="n">
        <f aca="false">P42-P44</f>
        <v>0</v>
      </c>
      <c r="Q29" s="56"/>
      <c r="R29" s="56"/>
      <c r="S29" s="56"/>
      <c r="T29" s="32"/>
      <c r="U29" s="56" t="n">
        <f aca="false">U42-U44</f>
        <v>0</v>
      </c>
      <c r="W29" s="58"/>
      <c r="X29" s="58"/>
      <c r="Y29" s="58"/>
      <c r="Z29" s="58"/>
      <c r="AA29" s="29"/>
    </row>
    <row r="30" customFormat="false" ht="12.75" hidden="false" customHeight="true" outlineLevel="0" collapsed="false">
      <c r="B30" s="62"/>
      <c r="C30" s="21" t="s">
        <v>48</v>
      </c>
      <c r="D30" s="56" t="n">
        <v>312125.45</v>
      </c>
      <c r="E30" s="32" t="n">
        <v>0</v>
      </c>
      <c r="F30" s="22" t="n">
        <f aca="false">E30+D30</f>
        <v>312125.45</v>
      </c>
      <c r="G30" s="66" t="n">
        <v>0</v>
      </c>
      <c r="H30" s="22" t="n">
        <f aca="false">G30+F30</f>
        <v>312125.45</v>
      </c>
      <c r="I30" s="67" t="n">
        <v>0</v>
      </c>
      <c r="J30" s="23" t="n">
        <f aca="false">I30+H30</f>
        <v>312125.45</v>
      </c>
      <c r="K30" s="66" t="n">
        <v>0</v>
      </c>
      <c r="L30" s="22" t="n">
        <f aca="false">K30+J30</f>
        <v>312125.45</v>
      </c>
      <c r="M30" s="68" t="n">
        <v>0</v>
      </c>
      <c r="N30" s="22" t="n">
        <f aca="false">M30+L30</f>
        <v>312125.45</v>
      </c>
      <c r="O30" s="22"/>
      <c r="P30" s="22" t="n">
        <f aca="false">O30+N30</f>
        <v>312125.45</v>
      </c>
      <c r="Q30" s="22"/>
      <c r="R30" s="22" t="n">
        <f aca="false">Q30+P30</f>
        <v>312125.45</v>
      </c>
      <c r="S30" s="22"/>
      <c r="T30" s="32"/>
      <c r="U30" s="22" t="n">
        <f aca="false">T30+N30</f>
        <v>312125.45</v>
      </c>
      <c r="W30" s="58"/>
      <c r="X30" s="58"/>
      <c r="Y30" s="58"/>
      <c r="Z30" s="58"/>
      <c r="AA30" s="29"/>
    </row>
    <row r="31" customFormat="false" ht="14.25" hidden="false" customHeight="true" outlineLevel="0" collapsed="false">
      <c r="B31" s="62"/>
      <c r="C31" s="21" t="s">
        <v>49</v>
      </c>
      <c r="D31" s="56"/>
      <c r="E31" s="32"/>
      <c r="F31" s="56"/>
      <c r="G31" s="32"/>
      <c r="H31" s="56"/>
      <c r="I31" s="33"/>
      <c r="J31" s="57"/>
      <c r="K31" s="32"/>
      <c r="L31" s="56"/>
      <c r="M31" s="56"/>
      <c r="N31" s="56"/>
      <c r="O31" s="56"/>
      <c r="P31" s="56"/>
      <c r="Q31" s="56"/>
      <c r="R31" s="56"/>
      <c r="S31" s="56"/>
      <c r="T31" s="32"/>
      <c r="U31" s="56"/>
      <c r="W31" s="58"/>
      <c r="X31" s="58"/>
      <c r="Y31" s="58"/>
      <c r="Z31" s="58"/>
      <c r="AA31" s="29"/>
    </row>
    <row r="32" customFormat="false" ht="14.25" hidden="false" customHeight="true" outlineLevel="0" collapsed="false">
      <c r="B32" s="62"/>
      <c r="C32" s="69" t="s">
        <v>50</v>
      </c>
      <c r="D32" s="56" t="n">
        <v>0</v>
      </c>
      <c r="E32" s="32"/>
      <c r="F32" s="22" t="n">
        <f aca="false">E32+D32</f>
        <v>0</v>
      </c>
      <c r="G32" s="32"/>
      <c r="H32" s="22" t="n">
        <f aca="false">G32+F32</f>
        <v>0</v>
      </c>
      <c r="I32" s="33"/>
      <c r="J32" s="23" t="n">
        <f aca="false">I32+H32</f>
        <v>0</v>
      </c>
      <c r="K32" s="32"/>
      <c r="L32" s="22" t="n">
        <f aca="false">K32+J32</f>
        <v>0</v>
      </c>
      <c r="M32" s="22"/>
      <c r="N32" s="22" t="n">
        <f aca="false">M32+L32</f>
        <v>0</v>
      </c>
      <c r="O32" s="22"/>
      <c r="P32" s="22" t="n">
        <f aca="false">O32+N32</f>
        <v>0</v>
      </c>
      <c r="Q32" s="22"/>
      <c r="R32" s="22" t="n">
        <f aca="false">Q32+P32</f>
        <v>0</v>
      </c>
      <c r="S32" s="22"/>
      <c r="T32" s="32"/>
      <c r="U32" s="22" t="n">
        <f aca="false">T32+J32</f>
        <v>0</v>
      </c>
      <c r="W32" s="58"/>
      <c r="X32" s="58"/>
      <c r="Y32" s="58"/>
      <c r="Z32" s="58"/>
      <c r="AA32" s="29"/>
    </row>
    <row r="33" customFormat="false" ht="22.5" hidden="false" customHeight="true" outlineLevel="0" collapsed="false">
      <c r="B33" s="62"/>
      <c r="C33" s="21" t="s">
        <v>51</v>
      </c>
      <c r="D33" s="56" t="n">
        <f aca="false">D43-D45</f>
        <v>0</v>
      </c>
      <c r="E33" s="32"/>
      <c r="F33" s="56" t="n">
        <f aca="false">F43-F45</f>
        <v>0</v>
      </c>
      <c r="G33" s="32"/>
      <c r="H33" s="56" t="n">
        <f aca="false">H43-H45</f>
        <v>0</v>
      </c>
      <c r="I33" s="33"/>
      <c r="J33" s="57" t="n">
        <f aca="false">J43-J45</f>
        <v>0</v>
      </c>
      <c r="K33" s="32"/>
      <c r="L33" s="56" t="n">
        <f aca="false">L43-L45</f>
        <v>0</v>
      </c>
      <c r="M33" s="56"/>
      <c r="N33" s="56" t="n">
        <f aca="false">N43-N45</f>
        <v>0</v>
      </c>
      <c r="O33" s="56"/>
      <c r="P33" s="56" t="n">
        <f aca="false">P43-P45</f>
        <v>0</v>
      </c>
      <c r="Q33" s="56"/>
      <c r="R33" s="56" t="n">
        <f aca="false">R43-R45</f>
        <v>0</v>
      </c>
      <c r="S33" s="56"/>
      <c r="T33" s="32"/>
      <c r="U33" s="56" t="n">
        <f aca="false">U43-U45</f>
        <v>0</v>
      </c>
      <c r="W33" s="58"/>
      <c r="X33" s="58"/>
      <c r="Y33" s="58"/>
      <c r="Z33" s="58"/>
      <c r="AA33" s="29"/>
    </row>
    <row r="34" s="59" customFormat="true" ht="6" hidden="true" customHeight="true" outlineLevel="0" collapsed="false">
      <c r="B34" s="30"/>
      <c r="C34" s="21"/>
      <c r="D34" s="56"/>
      <c r="E34" s="32"/>
      <c r="F34" s="56"/>
      <c r="G34" s="32"/>
      <c r="H34" s="56"/>
      <c r="I34" s="33"/>
      <c r="J34" s="57"/>
      <c r="K34" s="32"/>
      <c r="L34" s="56"/>
      <c r="M34" s="56"/>
      <c r="N34" s="56"/>
      <c r="O34" s="56"/>
      <c r="P34" s="56"/>
      <c r="Q34" s="56"/>
      <c r="R34" s="56"/>
      <c r="S34" s="56"/>
      <c r="T34" s="32"/>
      <c r="U34" s="56"/>
      <c r="W34" s="60"/>
      <c r="X34" s="60"/>
      <c r="Y34" s="60"/>
      <c r="Z34" s="60"/>
      <c r="AA34" s="61"/>
    </row>
    <row r="35" customFormat="false" ht="12" hidden="false" customHeight="true" outlineLevel="0" collapsed="false">
      <c r="B35" s="70" t="s">
        <v>52</v>
      </c>
      <c r="C35" s="21" t="s">
        <v>53</v>
      </c>
      <c r="D35" s="71" t="n">
        <f aca="false">IF(D22&lt;=D23,D10/2,D10)</f>
        <v>5230891.98</v>
      </c>
      <c r="E35" s="72"/>
      <c r="F35" s="71" t="n">
        <f aca="false">IF(F22&lt;=F23,F10/2,F10)</f>
        <v>5230891.98</v>
      </c>
      <c r="G35" s="72"/>
      <c r="H35" s="71" t="n">
        <f aca="false">IF(H22&lt;=H23,H10/2,H10)</f>
        <v>5230891.98</v>
      </c>
      <c r="I35" s="73"/>
      <c r="J35" s="74" t="n">
        <f aca="false">IF(J22&lt;=J23,J10/2,J10)</f>
        <v>5230891.98</v>
      </c>
      <c r="K35" s="72"/>
      <c r="L35" s="71" t="n">
        <f aca="false">IF(L22&lt;=L23,L10/2,L10)</f>
        <v>5230891.98</v>
      </c>
      <c r="M35" s="71"/>
      <c r="N35" s="71" t="n">
        <f aca="false">IF(N22&lt;=N23,N10/2,N10)</f>
        <v>5230891.98</v>
      </c>
      <c r="O35" s="71"/>
      <c r="P35" s="71" t="n">
        <f aca="false">IF(P22&lt;=P23,P10/2,P10)</f>
        <v>5230891.98</v>
      </c>
      <c r="Q35" s="71"/>
      <c r="R35" s="71" t="n">
        <f aca="false">IF(R22&lt;=R23,R10/2,R10)</f>
        <v>4137501.75</v>
      </c>
      <c r="S35" s="71"/>
      <c r="T35" s="72"/>
      <c r="U35" s="71" t="n">
        <f aca="false">IF(U22&lt;=U23,U10/2,U10)</f>
        <v>4137501.75</v>
      </c>
    </row>
    <row r="36" customFormat="false" ht="12" hidden="false" customHeight="true" outlineLevel="0" collapsed="false">
      <c r="B36" s="70" t="s">
        <v>54</v>
      </c>
      <c r="C36" s="21" t="s">
        <v>55</v>
      </c>
      <c r="D36" s="75" t="n">
        <v>3121254.5</v>
      </c>
      <c r="E36" s="75" t="n">
        <v>0</v>
      </c>
      <c r="F36" s="75" t="n">
        <f aca="false">D36+E36</f>
        <v>3121254.5</v>
      </c>
      <c r="G36" s="75"/>
      <c r="H36" s="75" t="n">
        <f aca="false">F36+G36</f>
        <v>3121254.5</v>
      </c>
      <c r="I36" s="76" t="n">
        <v>0</v>
      </c>
      <c r="J36" s="76" t="n">
        <f aca="false">H36+I36</f>
        <v>3121254.5</v>
      </c>
      <c r="K36" s="75" t="n">
        <f aca="false">K10*50/100</f>
        <v>0</v>
      </c>
      <c r="L36" s="75" t="n">
        <f aca="false">J36+K36</f>
        <v>3121254.5</v>
      </c>
      <c r="M36" s="75" t="n">
        <v>0</v>
      </c>
      <c r="N36" s="75" t="n">
        <f aca="false">L36+M36</f>
        <v>3121254.5</v>
      </c>
      <c r="O36" s="75" t="n">
        <v>0</v>
      </c>
      <c r="P36" s="75" t="n">
        <f aca="false">N36+O36</f>
        <v>3121254.5</v>
      </c>
      <c r="Q36" s="75"/>
      <c r="R36" s="75" t="n">
        <f aca="false">P36+Q36</f>
        <v>3121254.5</v>
      </c>
      <c r="S36" s="75"/>
      <c r="T36" s="75" t="n">
        <v>0</v>
      </c>
      <c r="U36" s="75" t="n">
        <f aca="false">R36+T36</f>
        <v>3121254.5</v>
      </c>
    </row>
    <row r="37" customFormat="false" ht="0.75" hidden="false" customHeight="true" outlineLevel="0" collapsed="false">
      <c r="B37" s="70"/>
      <c r="C37" s="21"/>
      <c r="D37" s="77"/>
      <c r="E37" s="77"/>
      <c r="F37" s="77"/>
      <c r="G37" s="77"/>
      <c r="H37" s="77"/>
      <c r="I37" s="78"/>
      <c r="J37" s="79"/>
      <c r="K37" s="80"/>
      <c r="L37" s="77"/>
      <c r="M37" s="77"/>
      <c r="N37" s="77"/>
      <c r="O37" s="77"/>
      <c r="P37" s="77"/>
      <c r="Q37" s="77"/>
      <c r="R37" s="77"/>
      <c r="S37" s="77"/>
      <c r="T37" s="80"/>
      <c r="U37" s="77"/>
    </row>
    <row r="38" customFormat="false" ht="12.75" hidden="false" customHeight="true" outlineLevel="0" collapsed="false">
      <c r="B38" s="70" t="n">
        <v>6</v>
      </c>
      <c r="C38" s="21" t="s">
        <v>56</v>
      </c>
      <c r="D38" s="81" t="n">
        <v>0</v>
      </c>
      <c r="E38" s="81"/>
      <c r="F38" s="81" t="n">
        <v>0</v>
      </c>
      <c r="G38" s="81"/>
      <c r="H38" s="81" t="n">
        <v>0</v>
      </c>
      <c r="I38" s="82"/>
      <c r="J38" s="83" t="n">
        <v>0</v>
      </c>
      <c r="K38" s="84"/>
      <c r="L38" s="81" t="n">
        <v>0</v>
      </c>
      <c r="M38" s="81"/>
      <c r="N38" s="81" t="n">
        <v>0</v>
      </c>
      <c r="O38" s="81"/>
      <c r="P38" s="81" t="n">
        <v>0</v>
      </c>
      <c r="Q38" s="81"/>
      <c r="R38" s="81" t="n">
        <v>0</v>
      </c>
      <c r="S38" s="81"/>
      <c r="T38" s="84"/>
      <c r="U38" s="81" t="n">
        <v>0</v>
      </c>
    </row>
    <row r="39" customFormat="false" ht="13.5" hidden="false" customHeight="false" outlineLevel="0" collapsed="false">
      <c r="B39" s="85" t="s">
        <v>57</v>
      </c>
      <c r="C39" s="86" t="s">
        <v>58</v>
      </c>
      <c r="D39" s="77" t="n">
        <f aca="false">SUM(D40:D42)-SUM(D43:D45)</f>
        <v>0</v>
      </c>
      <c r="E39" s="81"/>
      <c r="F39" s="77" t="n">
        <f aca="false">SUM(F40:F42)-SUM(F43:F45)</f>
        <v>0</v>
      </c>
      <c r="G39" s="81"/>
      <c r="H39" s="77" t="n">
        <v>0</v>
      </c>
      <c r="I39" s="83"/>
      <c r="J39" s="79" t="n">
        <v>0</v>
      </c>
      <c r="K39" s="81"/>
      <c r="L39" s="77" t="n">
        <v>0</v>
      </c>
      <c r="M39" s="77"/>
      <c r="N39" s="77" t="n">
        <v>0</v>
      </c>
      <c r="O39" s="77"/>
      <c r="P39" s="77" t="n">
        <v>0</v>
      </c>
      <c r="Q39" s="77"/>
      <c r="R39" s="77" t="n">
        <v>0</v>
      </c>
      <c r="S39" s="77"/>
      <c r="T39" s="81"/>
      <c r="U39" s="77" t="n">
        <v>0</v>
      </c>
    </row>
    <row r="40" customFormat="false" ht="13.5" hidden="false" customHeight="false" outlineLevel="0" collapsed="false">
      <c r="B40" s="87" t="s">
        <v>59</v>
      </c>
      <c r="C40" s="25" t="s">
        <v>60</v>
      </c>
      <c r="D40" s="88"/>
      <c r="E40" s="89"/>
      <c r="F40" s="88"/>
      <c r="G40" s="90"/>
      <c r="H40" s="88"/>
      <c r="I40" s="91"/>
      <c r="J40" s="92"/>
      <c r="K40" s="93"/>
      <c r="L40" s="88"/>
      <c r="M40" s="88"/>
      <c r="N40" s="88"/>
      <c r="O40" s="88"/>
      <c r="P40" s="88"/>
      <c r="Q40" s="88"/>
      <c r="R40" s="88"/>
      <c r="S40" s="88"/>
      <c r="T40" s="94"/>
      <c r="U40" s="88"/>
      <c r="Z40" s="53"/>
      <c r="AB40" s="95"/>
    </row>
    <row r="41" customFormat="false" ht="13.5" hidden="false" customHeight="false" outlineLevel="0" collapsed="false">
      <c r="B41" s="96" t="s">
        <v>61</v>
      </c>
      <c r="C41" s="25" t="s">
        <v>62</v>
      </c>
      <c r="D41" s="97"/>
      <c r="E41" s="98"/>
      <c r="F41" s="97"/>
      <c r="G41" s="81" t="n">
        <v>0</v>
      </c>
      <c r="H41" s="99" t="n">
        <v>0</v>
      </c>
      <c r="I41" s="91"/>
      <c r="J41" s="100" t="n">
        <v>0</v>
      </c>
      <c r="K41" s="93"/>
      <c r="L41" s="99" t="n">
        <v>0</v>
      </c>
      <c r="M41" s="99"/>
      <c r="N41" s="99" t="n">
        <v>0</v>
      </c>
      <c r="O41" s="99"/>
      <c r="P41" s="99" t="n">
        <v>0</v>
      </c>
      <c r="Q41" s="99"/>
      <c r="R41" s="99" t="n">
        <v>0</v>
      </c>
      <c r="S41" s="99"/>
      <c r="T41" s="94"/>
      <c r="U41" s="99" t="n">
        <v>0</v>
      </c>
    </row>
    <row r="42" customFormat="false" ht="13.5" hidden="false" customHeight="false" outlineLevel="0" collapsed="false">
      <c r="B42" s="101" t="s">
        <v>63</v>
      </c>
      <c r="C42" s="25" t="s">
        <v>64</v>
      </c>
      <c r="D42" s="97"/>
      <c r="E42" s="89"/>
      <c r="F42" s="97"/>
      <c r="G42" s="90"/>
      <c r="H42" s="97"/>
      <c r="I42" s="91"/>
      <c r="J42" s="102"/>
      <c r="K42" s="93"/>
      <c r="L42" s="97"/>
      <c r="M42" s="97"/>
      <c r="N42" s="97"/>
      <c r="O42" s="97"/>
      <c r="P42" s="97"/>
      <c r="Q42" s="97"/>
      <c r="R42" s="97"/>
      <c r="S42" s="97"/>
      <c r="T42" s="94"/>
      <c r="U42" s="97"/>
      <c r="AA42" s="51"/>
    </row>
    <row r="43" customFormat="false" ht="13.5" hidden="false" customHeight="false" outlineLevel="0" collapsed="false">
      <c r="B43" s="101" t="s">
        <v>65</v>
      </c>
      <c r="C43" s="25" t="s">
        <v>66</v>
      </c>
      <c r="D43" s="97"/>
      <c r="E43" s="89"/>
      <c r="F43" s="97"/>
      <c r="G43" s="90"/>
      <c r="H43" s="97"/>
      <c r="I43" s="91"/>
      <c r="J43" s="102"/>
      <c r="K43" s="93"/>
      <c r="L43" s="97"/>
      <c r="M43" s="97"/>
      <c r="N43" s="97"/>
      <c r="O43" s="97"/>
      <c r="P43" s="97"/>
      <c r="Q43" s="97"/>
      <c r="R43" s="97"/>
      <c r="S43" s="97"/>
      <c r="T43" s="94"/>
      <c r="U43" s="97"/>
      <c r="Z43" s="29"/>
      <c r="AB43" s="103"/>
    </row>
    <row r="44" customFormat="false" ht="13.5" hidden="false" customHeight="false" outlineLevel="0" collapsed="false">
      <c r="B44" s="101" t="s">
        <v>67</v>
      </c>
      <c r="C44" s="25" t="s">
        <v>68</v>
      </c>
      <c r="D44" s="97"/>
      <c r="E44" s="89"/>
      <c r="F44" s="97"/>
      <c r="G44" s="90"/>
      <c r="H44" s="97"/>
      <c r="I44" s="91"/>
      <c r="J44" s="102"/>
      <c r="K44" s="93"/>
      <c r="L44" s="97"/>
      <c r="M44" s="97"/>
      <c r="N44" s="97"/>
      <c r="O44" s="97"/>
      <c r="P44" s="97"/>
      <c r="Q44" s="97"/>
      <c r="R44" s="97"/>
      <c r="S44" s="97"/>
      <c r="T44" s="94"/>
      <c r="U44" s="97"/>
    </row>
    <row r="45" customFormat="false" ht="10.5" hidden="false" customHeight="true" outlineLevel="0" collapsed="false">
      <c r="B45" s="101" t="s">
        <v>69</v>
      </c>
      <c r="C45" s="25" t="s">
        <v>70</v>
      </c>
      <c r="D45" s="97"/>
      <c r="E45" s="89"/>
      <c r="F45" s="97"/>
      <c r="G45" s="90"/>
      <c r="H45" s="97"/>
      <c r="I45" s="91"/>
      <c r="J45" s="102"/>
      <c r="K45" s="93"/>
      <c r="L45" s="97"/>
      <c r="M45" s="97"/>
      <c r="N45" s="97"/>
      <c r="O45" s="97"/>
      <c r="P45" s="97"/>
      <c r="Q45" s="97"/>
      <c r="R45" s="97"/>
      <c r="S45" s="97"/>
      <c r="T45" s="94"/>
      <c r="U45" s="97"/>
      <c r="AA45" s="104"/>
    </row>
    <row r="46" customFormat="false" ht="2.25" hidden="true" customHeight="true" outlineLevel="0" collapsed="false">
      <c r="B46" s="20"/>
      <c r="C46" s="105"/>
      <c r="D46" s="105"/>
      <c r="E46" s="105"/>
      <c r="F46" s="105"/>
      <c r="G46" s="105"/>
      <c r="H46" s="105"/>
      <c r="I46" s="106"/>
      <c r="J46" s="106"/>
      <c r="K46" s="105"/>
      <c r="L46" s="105"/>
      <c r="M46" s="105"/>
      <c r="N46" s="105"/>
      <c r="O46" s="105"/>
      <c r="P46" s="105"/>
      <c r="Q46" s="105"/>
      <c r="R46" s="105"/>
      <c r="S46" s="105"/>
      <c r="T46" s="105"/>
      <c r="U46" s="105"/>
    </row>
    <row r="47" customFormat="false" ht="13.5" hidden="false" customHeight="false" outlineLevel="0" collapsed="false">
      <c r="B47" s="85" t="n">
        <v>7</v>
      </c>
      <c r="C47" s="107" t="s">
        <v>71</v>
      </c>
      <c r="D47" s="108" t="n">
        <f aca="false">+D51</f>
        <v>1164365.487</v>
      </c>
      <c r="E47" s="109"/>
      <c r="F47" s="108" t="n">
        <f aca="false">+F51</f>
        <v>1164365.487</v>
      </c>
      <c r="G47" s="75"/>
      <c r="H47" s="108" t="n">
        <f aca="false">+H51</f>
        <v>1470560.487</v>
      </c>
      <c r="I47" s="110"/>
      <c r="J47" s="111" t="n">
        <f aca="false">+J51</f>
        <v>1458403.557</v>
      </c>
      <c r="K47" s="112"/>
      <c r="L47" s="108" t="n">
        <f aca="false">+L51</f>
        <v>1458403.557</v>
      </c>
      <c r="M47" s="108"/>
      <c r="N47" s="108" t="n">
        <f aca="false">+N51</f>
        <v>1458403.557</v>
      </c>
      <c r="O47" s="108"/>
      <c r="P47" s="108" t="n">
        <f aca="false">+P51</f>
        <v>1458403.557</v>
      </c>
      <c r="Q47" s="108"/>
      <c r="R47" s="108" t="n">
        <f aca="false">+R51</f>
        <v>1286194.596</v>
      </c>
      <c r="S47" s="108"/>
      <c r="T47" s="112"/>
      <c r="U47" s="108" t="n">
        <f aca="false">+U51</f>
        <v>1286194.596</v>
      </c>
    </row>
    <row r="48" customFormat="false" ht="13.5" hidden="false" customHeight="false" outlineLevel="0" collapsed="false">
      <c r="B48" s="101" t="s">
        <v>72</v>
      </c>
      <c r="C48" s="113" t="s">
        <v>73</v>
      </c>
      <c r="D48" s="114" t="n">
        <f aca="false">+D18</f>
        <v>7855536.58</v>
      </c>
      <c r="E48" s="115"/>
      <c r="F48" s="114" t="n">
        <f aca="false">+F18</f>
        <v>7855536.58</v>
      </c>
      <c r="G48" s="75"/>
      <c r="H48" s="114" t="n">
        <f aca="false">+H18</f>
        <v>9896836.58</v>
      </c>
      <c r="I48" s="116"/>
      <c r="J48" s="117" t="n">
        <f aca="false">+J18</f>
        <v>9815790.38</v>
      </c>
      <c r="K48" s="118"/>
      <c r="L48" s="114" t="n">
        <f aca="false">+L18</f>
        <v>9815790.38</v>
      </c>
      <c r="M48" s="114"/>
      <c r="N48" s="114" t="n">
        <f aca="false">+N18</f>
        <v>9815790.38</v>
      </c>
      <c r="O48" s="114"/>
      <c r="P48" s="114" t="n">
        <f aca="false">+P18</f>
        <v>9815790.38</v>
      </c>
      <c r="Q48" s="114"/>
      <c r="R48" s="114" t="n">
        <f aca="false">+R18</f>
        <v>8667730.64</v>
      </c>
      <c r="S48" s="114"/>
      <c r="T48" s="118"/>
      <c r="U48" s="114" t="n">
        <f aca="false">+U18</f>
        <v>8667730.64</v>
      </c>
    </row>
    <row r="49" customFormat="false" ht="13.5" hidden="false" customHeight="false" outlineLevel="0" collapsed="false">
      <c r="B49" s="101" t="s">
        <v>74</v>
      </c>
      <c r="C49" s="113" t="s">
        <v>75</v>
      </c>
      <c r="D49" s="114" t="n">
        <f aca="false">+D16</f>
        <v>93100</v>
      </c>
      <c r="E49" s="119"/>
      <c r="F49" s="114" t="n">
        <f aca="false">+F16</f>
        <v>93100</v>
      </c>
      <c r="G49" s="75"/>
      <c r="H49" s="114" t="n">
        <f aca="false">+H16</f>
        <v>93100</v>
      </c>
      <c r="I49" s="116"/>
      <c r="J49" s="117" t="n">
        <f aca="false">+J16</f>
        <v>93100</v>
      </c>
      <c r="K49" s="118"/>
      <c r="L49" s="114" t="n">
        <f aca="false">+L16</f>
        <v>93100</v>
      </c>
      <c r="M49" s="114"/>
      <c r="N49" s="114" t="n">
        <f aca="false">+N16</f>
        <v>93100</v>
      </c>
      <c r="O49" s="114"/>
      <c r="P49" s="114" t="n">
        <f aca="false">+P16</f>
        <v>93100</v>
      </c>
      <c r="Q49" s="114"/>
      <c r="R49" s="114" t="n">
        <f aca="false">+R16</f>
        <v>93100</v>
      </c>
      <c r="S49" s="114"/>
      <c r="T49" s="118"/>
      <c r="U49" s="114" t="n">
        <f aca="false">+U16</f>
        <v>93100</v>
      </c>
    </row>
    <row r="50" customFormat="false" ht="13.5" hidden="false" customHeight="false" outlineLevel="0" collapsed="false">
      <c r="B50" s="101" t="s">
        <v>76</v>
      </c>
      <c r="C50" s="113" t="s">
        <v>77</v>
      </c>
      <c r="D50" s="114" t="n">
        <f aca="false">D48-D49</f>
        <v>7762436.58</v>
      </c>
      <c r="E50" s="119"/>
      <c r="F50" s="114" t="n">
        <f aca="false">F48-F49</f>
        <v>7762436.58</v>
      </c>
      <c r="G50" s="75"/>
      <c r="H50" s="114" t="n">
        <f aca="false">H48-H49</f>
        <v>9803736.58</v>
      </c>
      <c r="I50" s="116"/>
      <c r="J50" s="117" t="n">
        <f aca="false">J48-J49</f>
        <v>9722690.38</v>
      </c>
      <c r="K50" s="118"/>
      <c r="L50" s="114" t="n">
        <f aca="false">L48-L49</f>
        <v>9722690.38</v>
      </c>
      <c r="M50" s="114"/>
      <c r="N50" s="114" t="n">
        <f aca="false">N48-N49</f>
        <v>9722690.38</v>
      </c>
      <c r="O50" s="114"/>
      <c r="P50" s="114" t="n">
        <f aca="false">P48-P49</f>
        <v>9722690.38</v>
      </c>
      <c r="Q50" s="114"/>
      <c r="R50" s="114" t="n">
        <f aca="false">R48-R49</f>
        <v>8574630.64</v>
      </c>
      <c r="S50" s="114"/>
      <c r="T50" s="118"/>
      <c r="U50" s="114" t="n">
        <f aca="false">U48-U49</f>
        <v>8574630.64</v>
      </c>
    </row>
    <row r="51" customFormat="false" ht="14.25" hidden="false" customHeight="true" outlineLevel="0" collapsed="false">
      <c r="B51" s="101" t="s">
        <v>78</v>
      </c>
      <c r="C51" s="113" t="s">
        <v>79</v>
      </c>
      <c r="D51" s="114" t="n">
        <f aca="false">D50*15/100</f>
        <v>1164365.487</v>
      </c>
      <c r="E51" s="119"/>
      <c r="F51" s="114" t="n">
        <f aca="false">F50*15/100</f>
        <v>1164365.487</v>
      </c>
      <c r="G51" s="75"/>
      <c r="H51" s="114" t="n">
        <f aca="false">H50*15/100</f>
        <v>1470560.487</v>
      </c>
      <c r="I51" s="116"/>
      <c r="J51" s="117" t="n">
        <f aca="false">J50*15/100</f>
        <v>1458403.557</v>
      </c>
      <c r="K51" s="118"/>
      <c r="L51" s="114" t="n">
        <f aca="false">L50*15/100</f>
        <v>1458403.557</v>
      </c>
      <c r="M51" s="114"/>
      <c r="N51" s="114" t="n">
        <f aca="false">N50*15/100</f>
        <v>1458403.557</v>
      </c>
      <c r="O51" s="114"/>
      <c r="P51" s="114" t="n">
        <f aca="false">P50*15/100</f>
        <v>1458403.557</v>
      </c>
      <c r="Q51" s="114"/>
      <c r="R51" s="114" t="n">
        <f aca="false">R50*15/100</f>
        <v>1286194.596</v>
      </c>
      <c r="S51" s="114"/>
      <c r="T51" s="118"/>
      <c r="U51" s="114" t="n">
        <f aca="false">U50*15/100</f>
        <v>1286194.596</v>
      </c>
    </row>
    <row r="52" customFormat="false" ht="12" hidden="false" customHeight="true" outlineLevel="0" collapsed="false">
      <c r="B52" s="85" t="s">
        <v>80</v>
      </c>
      <c r="C52" s="107" t="s">
        <v>81</v>
      </c>
      <c r="D52" s="120"/>
      <c r="E52" s="121"/>
      <c r="F52" s="120"/>
      <c r="G52" s="90"/>
      <c r="H52" s="120"/>
      <c r="I52" s="122"/>
      <c r="J52" s="122"/>
      <c r="K52" s="120"/>
      <c r="L52" s="120"/>
      <c r="M52" s="120"/>
      <c r="N52" s="120"/>
      <c r="O52" s="120"/>
      <c r="P52" s="120"/>
      <c r="Q52" s="120"/>
      <c r="R52" s="120"/>
      <c r="S52" s="120"/>
      <c r="T52" s="123"/>
      <c r="U52" s="120"/>
    </row>
    <row r="53" customFormat="false" ht="3" hidden="true" customHeight="true" outlineLevel="0" collapsed="false">
      <c r="B53" s="20"/>
      <c r="C53" s="105"/>
      <c r="D53" s="105"/>
      <c r="E53" s="105"/>
      <c r="F53" s="105"/>
      <c r="G53" s="105"/>
      <c r="H53" s="105"/>
      <c r="I53" s="106"/>
      <c r="J53" s="106"/>
      <c r="K53" s="105"/>
      <c r="L53" s="105"/>
      <c r="M53" s="105"/>
      <c r="N53" s="105"/>
      <c r="O53" s="105"/>
      <c r="P53" s="105"/>
      <c r="Q53" s="105"/>
      <c r="R53" s="105"/>
      <c r="S53" s="105"/>
      <c r="T53" s="105"/>
      <c r="U53" s="105"/>
    </row>
    <row r="54" customFormat="false" ht="11.25" hidden="false" customHeight="true" outlineLevel="0" collapsed="false">
      <c r="B54" s="19" t="s">
        <v>82</v>
      </c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</row>
    <row r="55" customFormat="false" ht="11.25" hidden="false" customHeight="true" outlineLevel="0" collapsed="false">
      <c r="B55" s="101" t="n">
        <v>1</v>
      </c>
      <c r="C55" s="113" t="s">
        <v>83</v>
      </c>
      <c r="D55" s="84"/>
      <c r="E55" s="84"/>
      <c r="F55" s="80" t="n">
        <f aca="false">D55+E55</f>
        <v>0</v>
      </c>
      <c r="G55" s="81"/>
      <c r="H55" s="77" t="n">
        <f aca="false">F55+G55</f>
        <v>0</v>
      </c>
      <c r="I55" s="82"/>
      <c r="J55" s="79" t="n">
        <f aca="false">H55+I55</f>
        <v>0</v>
      </c>
      <c r="K55" s="84"/>
      <c r="L55" s="77" t="n">
        <f aca="false">J55+K55</f>
        <v>0</v>
      </c>
      <c r="M55" s="77"/>
      <c r="N55" s="77" t="n">
        <f aca="false">L55+M55</f>
        <v>0</v>
      </c>
      <c r="O55" s="77"/>
      <c r="P55" s="77" t="n">
        <f aca="false">N55+O55</f>
        <v>0</v>
      </c>
      <c r="Q55" s="77"/>
      <c r="R55" s="77" t="n">
        <f aca="false">P55+Q55</f>
        <v>0</v>
      </c>
      <c r="S55" s="77"/>
      <c r="T55" s="81"/>
      <c r="U55" s="77" t="n">
        <f aca="false">J55+T55</f>
        <v>0</v>
      </c>
    </row>
    <row r="56" customFormat="false" ht="10.5" hidden="false" customHeight="true" outlineLevel="0" collapsed="false">
      <c r="B56" s="101" t="n">
        <v>2</v>
      </c>
      <c r="C56" s="113" t="s">
        <v>84</v>
      </c>
      <c r="D56" s="84"/>
      <c r="E56" s="84"/>
      <c r="F56" s="80" t="n">
        <f aca="false">+D56+E56</f>
        <v>0</v>
      </c>
      <c r="G56" s="81"/>
      <c r="H56" s="80" t="n">
        <f aca="false">+F56+G56</f>
        <v>0</v>
      </c>
      <c r="I56" s="83"/>
      <c r="J56" s="78" t="n">
        <f aca="false">+H56+I56</f>
        <v>0</v>
      </c>
      <c r="K56" s="81"/>
      <c r="L56" s="80" t="n">
        <f aca="false">+J56+K56</f>
        <v>0</v>
      </c>
      <c r="M56" s="80"/>
      <c r="N56" s="80" t="n">
        <f aca="false">+L56+M56</f>
        <v>0</v>
      </c>
      <c r="O56" s="80"/>
      <c r="P56" s="80" t="n">
        <f aca="false">+N56+O56</f>
        <v>0</v>
      </c>
      <c r="Q56" s="80"/>
      <c r="R56" s="80" t="n">
        <f aca="false">+P56+Q56</f>
        <v>0</v>
      </c>
      <c r="S56" s="80"/>
      <c r="T56" s="81"/>
      <c r="U56" s="80" t="n">
        <f aca="false">+J56+T56</f>
        <v>0</v>
      </c>
    </row>
    <row r="57" customFormat="false" ht="11.25" hidden="false" customHeight="true" outlineLevel="0" collapsed="false">
      <c r="B57" s="101" t="n">
        <v>3</v>
      </c>
      <c r="C57" s="113" t="s">
        <v>85</v>
      </c>
      <c r="D57" s="84"/>
      <c r="E57" s="84"/>
      <c r="F57" s="80" t="n">
        <f aca="false">F55+F56</f>
        <v>0</v>
      </c>
      <c r="G57" s="81"/>
      <c r="H57" s="80" t="n">
        <f aca="false">+F57+G57</f>
        <v>0</v>
      </c>
      <c r="I57" s="83"/>
      <c r="J57" s="78" t="n">
        <f aca="false">+H57+I57</f>
        <v>0</v>
      </c>
      <c r="K57" s="81"/>
      <c r="L57" s="80" t="n">
        <f aca="false">+J57+K57</f>
        <v>0</v>
      </c>
      <c r="M57" s="80"/>
      <c r="N57" s="80" t="n">
        <f aca="false">+L57+M57</f>
        <v>0</v>
      </c>
      <c r="O57" s="80"/>
      <c r="P57" s="80" t="n">
        <f aca="false">+N57+O57</f>
        <v>0</v>
      </c>
      <c r="Q57" s="80"/>
      <c r="R57" s="80" t="n">
        <f aca="false">+P57+Q57</f>
        <v>0</v>
      </c>
      <c r="S57" s="80"/>
      <c r="T57" s="81"/>
      <c r="U57" s="80" t="n">
        <f aca="false">+J57+T57</f>
        <v>0</v>
      </c>
    </row>
    <row r="58" customFormat="false" ht="12" hidden="false" customHeight="true" outlineLevel="0" collapsed="false">
      <c r="B58" s="124"/>
      <c r="C58" s="125" t="s">
        <v>86</v>
      </c>
      <c r="D58" s="126" t="n">
        <f aca="false">+D55+D56-D57</f>
        <v>0</v>
      </c>
      <c r="E58" s="127"/>
      <c r="F58" s="126" t="n">
        <f aca="false">+D58+E58</f>
        <v>0</v>
      </c>
      <c r="G58" s="128"/>
      <c r="H58" s="126" t="n">
        <f aca="false">+F58+G58</f>
        <v>0</v>
      </c>
      <c r="I58" s="129"/>
      <c r="J58" s="130" t="n">
        <f aca="false">+H58+I58</f>
        <v>0</v>
      </c>
      <c r="K58" s="128"/>
      <c r="L58" s="126" t="n">
        <f aca="false">+J58+K58</f>
        <v>0</v>
      </c>
      <c r="M58" s="126"/>
      <c r="N58" s="126" t="n">
        <f aca="false">+L58+M58</f>
        <v>0</v>
      </c>
      <c r="O58" s="126"/>
      <c r="P58" s="126" t="n">
        <f aca="false">+N58+O58</f>
        <v>0</v>
      </c>
      <c r="Q58" s="126"/>
      <c r="R58" s="126" t="n">
        <f aca="false">+P58+Q58</f>
        <v>0</v>
      </c>
      <c r="S58" s="126"/>
      <c r="T58" s="128"/>
      <c r="U58" s="126" t="n">
        <f aca="false">+J58+T58</f>
        <v>0</v>
      </c>
    </row>
    <row r="59" customFormat="false" ht="31.5" hidden="false" customHeight="true" outlineLevel="0" collapsed="false">
      <c r="B59" s="131"/>
      <c r="C59" s="132" t="s">
        <v>87</v>
      </c>
      <c r="D59" s="132"/>
      <c r="E59" s="132"/>
      <c r="F59" s="132"/>
      <c r="G59" s="132"/>
      <c r="H59" s="132"/>
      <c r="I59" s="132"/>
      <c r="J59" s="132"/>
      <c r="K59" s="132"/>
      <c r="L59" s="132"/>
      <c r="M59" s="132"/>
      <c r="N59" s="132"/>
      <c r="O59" s="132"/>
      <c r="P59" s="132"/>
      <c r="Q59" s="132"/>
      <c r="R59" s="132"/>
      <c r="S59" s="132"/>
      <c r="T59" s="132"/>
      <c r="U59" s="132"/>
    </row>
    <row r="60" customFormat="false" ht="12.75" hidden="false" customHeight="false" outlineLevel="0" collapsed="false">
      <c r="C60" s="133"/>
      <c r="D60" s="59"/>
      <c r="E60" s="59"/>
      <c r="F60" s="59"/>
      <c r="G60" s="59"/>
      <c r="H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</row>
    <row r="61" customFormat="false" ht="12.75" hidden="false" customHeight="false" outlineLevel="0" collapsed="false">
      <c r="C61" s="134"/>
    </row>
    <row r="63" customFormat="false" ht="15.75" hidden="false" customHeight="false" outlineLevel="0" collapsed="false">
      <c r="C63" s="135"/>
    </row>
    <row r="64" customFormat="false" ht="25.5" hidden="false" customHeight="true" outlineLevel="0" collapsed="false">
      <c r="C64" s="136"/>
      <c r="D64" s="136"/>
    </row>
    <row r="65" customFormat="false" ht="24" hidden="false" customHeight="true" outlineLevel="0" collapsed="false">
      <c r="C65" s="136"/>
      <c r="D65" s="136"/>
      <c r="E65" s="137"/>
      <c r="F65" s="137"/>
      <c r="G65" s="137"/>
      <c r="H65" s="137"/>
      <c r="I65" s="137"/>
      <c r="J65" s="137"/>
      <c r="K65" s="137"/>
      <c r="L65" s="137"/>
      <c r="M65" s="137"/>
      <c r="N65" s="137"/>
      <c r="O65" s="137"/>
      <c r="P65" s="137"/>
      <c r="Q65" s="137"/>
      <c r="R65" s="137"/>
      <c r="S65" s="137"/>
      <c r="T65" s="137"/>
      <c r="U65" s="137"/>
    </row>
    <row r="66" customFormat="false" ht="25.5" hidden="false" customHeight="true" outlineLevel="0" collapsed="false">
      <c r="C66" s="136"/>
      <c r="D66" s="136"/>
      <c r="E66" s="137"/>
      <c r="F66" s="137"/>
      <c r="G66" s="137"/>
      <c r="H66" s="137"/>
      <c r="I66" s="137"/>
      <c r="J66" s="137"/>
      <c r="K66" s="137"/>
      <c r="L66" s="137"/>
      <c r="M66" s="137"/>
      <c r="N66" s="137"/>
      <c r="O66" s="137"/>
      <c r="P66" s="137"/>
      <c r="Q66" s="137"/>
      <c r="R66" s="137"/>
      <c r="S66" s="137"/>
      <c r="T66" s="137"/>
      <c r="U66" s="137"/>
    </row>
  </sheetData>
  <mergeCells count="22">
    <mergeCell ref="B1:C1"/>
    <mergeCell ref="T1:V1"/>
    <mergeCell ref="T2:V2"/>
    <mergeCell ref="B3:U3"/>
    <mergeCell ref="B5:B6"/>
    <mergeCell ref="C5:C6"/>
    <mergeCell ref="D5:D6"/>
    <mergeCell ref="E5:F5"/>
    <mergeCell ref="G5:H5"/>
    <mergeCell ref="I5:J5"/>
    <mergeCell ref="K5:L5"/>
    <mergeCell ref="M5:N5"/>
    <mergeCell ref="O5:P5"/>
    <mergeCell ref="Q5:R5"/>
    <mergeCell ref="T5:U5"/>
    <mergeCell ref="B7:U7"/>
    <mergeCell ref="B28:B33"/>
    <mergeCell ref="B54:U54"/>
    <mergeCell ref="C59:U59"/>
    <mergeCell ref="C64:D64"/>
    <mergeCell ref="C65:D65"/>
    <mergeCell ref="C66:D66"/>
  </mergeCells>
  <printOptions headings="false" gridLines="false" gridLinesSet="true" horizontalCentered="false" verticalCentered="false"/>
  <pageMargins left="0" right="0" top="0" bottom="0" header="0.511805555555555" footer="0.511805555555555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1:AB66"/>
  <sheetViews>
    <sheetView showFormulas="false" showGridLines="true" showRowColHeaders="true" showZeros="true" rightToLeft="false" tabSelected="false" showOutlineSymbols="true" defaultGridColor="true" view="pageBreakPreview" topLeftCell="B4" colorId="64" zoomScale="90" zoomScaleNormal="100" zoomScalePageLayoutView="90" workbookViewId="0">
      <selection pane="topLeft" activeCell="W14" activeCellId="0" sqref="W14"/>
    </sheetView>
  </sheetViews>
  <sheetFormatPr defaultColWidth="9.01171875" defaultRowHeight="12.75" zeroHeight="false" outlineLevelRow="0" outlineLevelCol="0"/>
  <cols>
    <col collapsed="false" customWidth="true" hidden="true" outlineLevel="0" max="1" min="1" style="1" width="9.13"/>
    <col collapsed="false" customWidth="true" hidden="false" outlineLevel="0" max="2" min="2" style="1" width="4.71"/>
    <col collapsed="false" customWidth="true" hidden="false" outlineLevel="0" max="3" min="3" style="1" width="67.41"/>
    <col collapsed="false" customWidth="true" hidden="false" outlineLevel="0" max="4" min="4" style="1" width="11.86"/>
    <col collapsed="false" customWidth="true" hidden="false" outlineLevel="0" max="5" min="5" style="1" width="12.42"/>
    <col collapsed="false" customWidth="true" hidden="false" outlineLevel="0" max="6" min="6" style="1" width="11.3"/>
    <col collapsed="false" customWidth="true" hidden="true" outlineLevel="0" max="7" min="7" style="1" width="12.71"/>
    <col collapsed="false" customWidth="true" hidden="true" outlineLevel="0" max="8" min="8" style="1" width="13.86"/>
    <col collapsed="false" customWidth="true" hidden="true" outlineLevel="0" max="9" min="9" style="1" width="12.57"/>
    <col collapsed="false" customWidth="true" hidden="true" outlineLevel="0" max="10" min="10" style="1" width="12.86"/>
    <col collapsed="false" customWidth="true" hidden="true" outlineLevel="0" max="11" min="11" style="1" width="8.14"/>
    <col collapsed="false" customWidth="true" hidden="true" outlineLevel="0" max="12" min="12" style="1" width="10"/>
    <col collapsed="false" customWidth="false" hidden="true" outlineLevel="0" max="13" min="13" style="1" width="9"/>
    <col collapsed="false" customWidth="true" hidden="true" outlineLevel="0" max="14" min="14" style="1" width="13.14"/>
    <col collapsed="false" customWidth="true" hidden="true" outlineLevel="0" max="15" min="15" style="1" width="9.85"/>
    <col collapsed="false" customWidth="true" hidden="true" outlineLevel="0" max="16" min="16" style="1" width="15.88"/>
    <col collapsed="false" customWidth="true" hidden="true" outlineLevel="0" max="17" min="17" style="1" width="13.57"/>
    <col collapsed="false" customWidth="true" hidden="true" outlineLevel="0" max="18" min="18" style="1" width="15.71"/>
    <col collapsed="false" customWidth="true" hidden="true" outlineLevel="0" max="19" min="19" style="1" width="18"/>
    <col collapsed="false" customWidth="true" hidden="true" outlineLevel="0" max="20" min="20" style="1" width="15"/>
    <col collapsed="false" customWidth="true" hidden="true" outlineLevel="0" max="21" min="21" style="1" width="17.71"/>
    <col collapsed="false" customWidth="true" hidden="false" outlineLevel="0" max="23" min="22" style="1" width="10.71"/>
    <col collapsed="false" customWidth="true" hidden="false" outlineLevel="0" max="24" min="24" style="1" width="9.29"/>
    <col collapsed="false" customWidth="false" hidden="false" outlineLevel="0" max="25" min="25" style="1" width="9"/>
    <col collapsed="false" customWidth="true" hidden="false" outlineLevel="0" max="26" min="26" style="1" width="28.57"/>
    <col collapsed="false" customWidth="true" hidden="false" outlineLevel="0" max="27" min="27" style="1" width="13.7"/>
    <col collapsed="false" customWidth="true" hidden="false" outlineLevel="0" max="28" min="28" style="1" width="11.42"/>
    <col collapsed="false" customWidth="false" hidden="false" outlineLevel="0" max="256" min="29" style="1" width="9"/>
    <col collapsed="false" customWidth="true" hidden="true" outlineLevel="0" max="257" min="257" style="1" width="11.52"/>
    <col collapsed="false" customWidth="true" hidden="false" outlineLevel="0" max="258" min="258" style="1" width="4.71"/>
    <col collapsed="false" customWidth="true" hidden="false" outlineLevel="0" max="259" min="259" style="1" width="67.41"/>
    <col collapsed="false" customWidth="true" hidden="false" outlineLevel="0" max="260" min="260" style="1" width="11.86"/>
    <col collapsed="false" customWidth="true" hidden="false" outlineLevel="0" max="261" min="261" style="1" width="12.42"/>
    <col collapsed="false" customWidth="true" hidden="false" outlineLevel="0" max="262" min="262" style="1" width="11.3"/>
    <col collapsed="false" customWidth="true" hidden="true" outlineLevel="0" max="277" min="263" style="1" width="11.52"/>
    <col collapsed="false" customWidth="true" hidden="false" outlineLevel="0" max="279" min="278" style="1" width="10.71"/>
    <col collapsed="false" customWidth="true" hidden="false" outlineLevel="0" max="280" min="280" style="1" width="9.29"/>
    <col collapsed="false" customWidth="false" hidden="false" outlineLevel="0" max="281" min="281" style="1" width="9"/>
    <col collapsed="false" customWidth="true" hidden="false" outlineLevel="0" max="282" min="282" style="1" width="28.57"/>
    <col collapsed="false" customWidth="true" hidden="false" outlineLevel="0" max="283" min="283" style="1" width="13.7"/>
    <col collapsed="false" customWidth="true" hidden="false" outlineLevel="0" max="284" min="284" style="1" width="11.42"/>
    <col collapsed="false" customWidth="false" hidden="false" outlineLevel="0" max="512" min="285" style="1" width="9"/>
    <col collapsed="false" customWidth="true" hidden="true" outlineLevel="0" max="513" min="513" style="1" width="11.52"/>
    <col collapsed="false" customWidth="true" hidden="false" outlineLevel="0" max="514" min="514" style="1" width="4.71"/>
    <col collapsed="false" customWidth="true" hidden="false" outlineLevel="0" max="515" min="515" style="1" width="67.41"/>
    <col collapsed="false" customWidth="true" hidden="false" outlineLevel="0" max="516" min="516" style="1" width="11.86"/>
    <col collapsed="false" customWidth="true" hidden="false" outlineLevel="0" max="517" min="517" style="1" width="12.42"/>
    <col collapsed="false" customWidth="true" hidden="false" outlineLevel="0" max="518" min="518" style="1" width="11.3"/>
    <col collapsed="false" customWidth="true" hidden="true" outlineLevel="0" max="533" min="519" style="1" width="11.52"/>
    <col collapsed="false" customWidth="true" hidden="false" outlineLevel="0" max="535" min="534" style="1" width="10.71"/>
    <col collapsed="false" customWidth="true" hidden="false" outlineLevel="0" max="536" min="536" style="1" width="9.29"/>
    <col collapsed="false" customWidth="false" hidden="false" outlineLevel="0" max="537" min="537" style="1" width="9"/>
    <col collapsed="false" customWidth="true" hidden="false" outlineLevel="0" max="538" min="538" style="1" width="28.57"/>
    <col collapsed="false" customWidth="true" hidden="false" outlineLevel="0" max="539" min="539" style="1" width="13.7"/>
    <col collapsed="false" customWidth="true" hidden="false" outlineLevel="0" max="540" min="540" style="1" width="11.42"/>
    <col collapsed="false" customWidth="false" hidden="false" outlineLevel="0" max="768" min="541" style="1" width="9"/>
    <col collapsed="false" customWidth="true" hidden="true" outlineLevel="0" max="769" min="769" style="1" width="11.52"/>
    <col collapsed="false" customWidth="true" hidden="false" outlineLevel="0" max="770" min="770" style="1" width="4.71"/>
    <col collapsed="false" customWidth="true" hidden="false" outlineLevel="0" max="771" min="771" style="1" width="67.41"/>
    <col collapsed="false" customWidth="true" hidden="false" outlineLevel="0" max="772" min="772" style="1" width="11.86"/>
    <col collapsed="false" customWidth="true" hidden="false" outlineLevel="0" max="773" min="773" style="1" width="12.42"/>
    <col collapsed="false" customWidth="true" hidden="false" outlineLevel="0" max="774" min="774" style="1" width="11.3"/>
    <col collapsed="false" customWidth="true" hidden="true" outlineLevel="0" max="789" min="775" style="1" width="11.52"/>
    <col collapsed="false" customWidth="true" hidden="false" outlineLevel="0" max="791" min="790" style="1" width="10.71"/>
    <col collapsed="false" customWidth="true" hidden="false" outlineLevel="0" max="792" min="792" style="1" width="9.29"/>
    <col collapsed="false" customWidth="false" hidden="false" outlineLevel="0" max="793" min="793" style="1" width="9"/>
    <col collapsed="false" customWidth="true" hidden="false" outlineLevel="0" max="794" min="794" style="1" width="28.57"/>
    <col collapsed="false" customWidth="true" hidden="false" outlineLevel="0" max="795" min="795" style="1" width="13.7"/>
    <col collapsed="false" customWidth="true" hidden="false" outlineLevel="0" max="796" min="796" style="1" width="11.42"/>
    <col collapsed="false" customWidth="false" hidden="false" outlineLevel="0" max="1024" min="797" style="1" width="9"/>
  </cols>
  <sheetData>
    <row r="1" customFormat="false" ht="12.75" hidden="false" customHeight="true" outlineLevel="0" collapsed="false">
      <c r="B1" s="2"/>
      <c r="C1" s="2"/>
      <c r="T1" s="3"/>
      <c r="U1" s="3"/>
      <c r="V1" s="3"/>
    </row>
    <row r="2" customFormat="false" ht="12.75" hidden="false" customHeight="true" outlineLevel="0" collapsed="false">
      <c r="T2" s="3"/>
      <c r="U2" s="3"/>
      <c r="V2" s="3"/>
    </row>
    <row r="3" customFormat="false" ht="19.5" hidden="false" customHeight="true" outlineLevel="0" collapsed="false">
      <c r="B3" s="4" t="s">
        <v>89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5"/>
    </row>
    <row r="4" customFormat="false" ht="13.5" hidden="false" customHeight="true" outlineLevel="0" collapsed="false">
      <c r="C4" s="6"/>
      <c r="D4" s="7"/>
      <c r="E4" s="7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8" t="s">
        <v>1</v>
      </c>
    </row>
    <row r="5" customFormat="false" ht="72" hidden="false" customHeight="true" outlineLevel="0" collapsed="false">
      <c r="B5" s="9" t="s">
        <v>2</v>
      </c>
      <c r="C5" s="10" t="s">
        <v>3</v>
      </c>
      <c r="D5" s="11" t="s">
        <v>4</v>
      </c>
      <c r="E5" s="12" t="s">
        <v>5</v>
      </c>
      <c r="F5" s="12"/>
      <c r="G5" s="13" t="s">
        <v>6</v>
      </c>
      <c r="H5" s="13"/>
      <c r="I5" s="12" t="s">
        <v>7</v>
      </c>
      <c r="J5" s="12"/>
      <c r="K5" s="12" t="s">
        <v>8</v>
      </c>
      <c r="L5" s="12"/>
      <c r="M5" s="12" t="s">
        <v>9</v>
      </c>
      <c r="N5" s="12"/>
      <c r="O5" s="12" t="s">
        <v>10</v>
      </c>
      <c r="P5" s="12"/>
      <c r="Q5" s="12" t="s">
        <v>11</v>
      </c>
      <c r="R5" s="12"/>
      <c r="S5" s="13"/>
      <c r="T5" s="12" t="s">
        <v>12</v>
      </c>
      <c r="U5" s="12"/>
    </row>
    <row r="6" customFormat="false" ht="41.25" hidden="false" customHeight="true" outlineLevel="0" collapsed="false">
      <c r="B6" s="9"/>
      <c r="C6" s="10"/>
      <c r="D6" s="11"/>
      <c r="E6" s="14" t="s">
        <v>13</v>
      </c>
      <c r="F6" s="15" t="s">
        <v>14</v>
      </c>
      <c r="G6" s="16" t="s">
        <v>13</v>
      </c>
      <c r="H6" s="17" t="s">
        <v>14</v>
      </c>
      <c r="I6" s="14" t="s">
        <v>13</v>
      </c>
      <c r="J6" s="15" t="s">
        <v>14</v>
      </c>
      <c r="K6" s="14" t="s">
        <v>13</v>
      </c>
      <c r="L6" s="15" t="s">
        <v>14</v>
      </c>
      <c r="M6" s="14" t="s">
        <v>13</v>
      </c>
      <c r="N6" s="15" t="s">
        <v>14</v>
      </c>
      <c r="O6" s="14" t="s">
        <v>13</v>
      </c>
      <c r="P6" s="15" t="s">
        <v>14</v>
      </c>
      <c r="Q6" s="14" t="s">
        <v>13</v>
      </c>
      <c r="R6" s="15" t="s">
        <v>14</v>
      </c>
      <c r="S6" s="18"/>
      <c r="T6" s="14" t="s">
        <v>13</v>
      </c>
      <c r="U6" s="15" t="s">
        <v>14</v>
      </c>
    </row>
    <row r="7" customFormat="false" ht="11.25" hidden="false" customHeight="true" outlineLevel="0" collapsed="false">
      <c r="B7" s="19" t="s">
        <v>15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</row>
    <row r="8" customFormat="false" ht="13.5" hidden="false" customHeight="false" outlineLevel="0" collapsed="false">
      <c r="B8" s="20" t="s">
        <v>16</v>
      </c>
      <c r="C8" s="21" t="s">
        <v>17</v>
      </c>
      <c r="D8" s="22" t="n">
        <f aca="false">+D10+D13</f>
        <v>7593991.98</v>
      </c>
      <c r="E8" s="22" t="n">
        <f aca="false">+E10+E13</f>
        <v>0</v>
      </c>
      <c r="F8" s="22" t="n">
        <f aca="false">+F10+F13</f>
        <v>7593991.98</v>
      </c>
      <c r="G8" s="22" t="n">
        <f aca="false">+G10+G13</f>
        <v>2041300</v>
      </c>
      <c r="H8" s="22" t="n">
        <f aca="false">+H10+H13</f>
        <v>9635291.98</v>
      </c>
      <c r="I8" s="23" t="n">
        <f aca="false">+I10+I13</f>
        <v>-81046.2</v>
      </c>
      <c r="J8" s="23" t="n">
        <f aca="false">+J10+J13</f>
        <v>9554245.78</v>
      </c>
      <c r="K8" s="22" t="n">
        <f aca="false">+K10+K13</f>
        <v>0</v>
      </c>
      <c r="L8" s="22" t="n">
        <f aca="false">+L10+L13</f>
        <v>9554245.78</v>
      </c>
      <c r="M8" s="22" t="n">
        <f aca="false">+M10+M13</f>
        <v>0</v>
      </c>
      <c r="N8" s="22" t="n">
        <f aca="false">+N10+N13</f>
        <v>9554245.78</v>
      </c>
      <c r="O8" s="22" t="n">
        <f aca="false">O10+O13</f>
        <v>0</v>
      </c>
      <c r="P8" s="22" t="n">
        <f aca="false">N8+O8</f>
        <v>9554245.78</v>
      </c>
      <c r="Q8" s="24" t="n">
        <f aca="false">Q10+Q13</f>
        <v>-1093390.23</v>
      </c>
      <c r="R8" s="22" t="n">
        <f aca="false">P8+Q8</f>
        <v>8460855.55</v>
      </c>
      <c r="S8" s="24"/>
      <c r="T8" s="22" t="n">
        <f aca="false">+T10+T13</f>
        <v>0</v>
      </c>
      <c r="U8" s="22" t="n">
        <f aca="false">R8+T8</f>
        <v>8460855.55</v>
      </c>
    </row>
    <row r="9" customFormat="false" ht="10.5" hidden="false" customHeight="true" outlineLevel="0" collapsed="false">
      <c r="B9" s="20"/>
      <c r="C9" s="25" t="s">
        <v>18</v>
      </c>
      <c r="D9" s="26"/>
      <c r="E9" s="26"/>
      <c r="F9" s="26"/>
      <c r="G9" s="26"/>
      <c r="H9" s="26"/>
      <c r="I9" s="27"/>
      <c r="J9" s="27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</row>
    <row r="10" customFormat="false" ht="13.5" hidden="false" customHeight="false" outlineLevel="0" collapsed="false">
      <c r="B10" s="20" t="s">
        <v>19</v>
      </c>
      <c r="C10" s="21" t="s">
        <v>20</v>
      </c>
      <c r="D10" s="22" t="n">
        <f aca="false">D11+D12</f>
        <v>5230891.98</v>
      </c>
      <c r="E10" s="22" t="n">
        <f aca="false">E11+E12</f>
        <v>0</v>
      </c>
      <c r="F10" s="22" t="n">
        <f aca="false">F11+F12</f>
        <v>5230891.98</v>
      </c>
      <c r="G10" s="22" t="n">
        <f aca="false">G11+G12</f>
        <v>0</v>
      </c>
      <c r="H10" s="22" t="n">
        <f aca="false">H11+H12</f>
        <v>5230891.98</v>
      </c>
      <c r="I10" s="23" t="n">
        <f aca="false">I11+I12</f>
        <v>0</v>
      </c>
      <c r="J10" s="23" t="n">
        <f aca="false">J11+J12</f>
        <v>5230891.98</v>
      </c>
      <c r="K10" s="22" t="n">
        <f aca="false">K11+K12</f>
        <v>0</v>
      </c>
      <c r="L10" s="22" t="n">
        <f aca="false">L11+L12</f>
        <v>5230891.98</v>
      </c>
      <c r="M10" s="22" t="n">
        <f aca="false">M11+M12</f>
        <v>0</v>
      </c>
      <c r="N10" s="22" t="n">
        <f aca="false">N11+N12</f>
        <v>5230891.98</v>
      </c>
      <c r="O10" s="22" t="n">
        <f aca="false">O11+O12</f>
        <v>0</v>
      </c>
      <c r="P10" s="22" t="n">
        <f aca="false">N10+O10</f>
        <v>5230891.98</v>
      </c>
      <c r="Q10" s="24" t="n">
        <f aca="false">Q11+Q12</f>
        <v>-1093390.23</v>
      </c>
      <c r="R10" s="22" t="n">
        <f aca="false">P10+Q10</f>
        <v>4137501.75</v>
      </c>
      <c r="S10" s="24"/>
      <c r="T10" s="22" t="n">
        <f aca="false">T11+T12</f>
        <v>0</v>
      </c>
      <c r="U10" s="22" t="n">
        <f aca="false">R10+T10</f>
        <v>4137501.75</v>
      </c>
    </row>
    <row r="11" customFormat="false" ht="13.5" hidden="false" customHeight="false" outlineLevel="0" collapsed="false">
      <c r="B11" s="20"/>
      <c r="C11" s="25" t="s">
        <v>21</v>
      </c>
      <c r="D11" s="26" t="n">
        <v>5202091.98</v>
      </c>
      <c r="E11" s="26" t="n">
        <v>0</v>
      </c>
      <c r="F11" s="24" t="n">
        <f aca="false">D11+E11</f>
        <v>5202091.98</v>
      </c>
      <c r="G11" s="26" t="n">
        <v>0</v>
      </c>
      <c r="H11" s="24" t="n">
        <f aca="false">F11+G11</f>
        <v>5202091.98</v>
      </c>
      <c r="I11" s="27" t="n">
        <v>0</v>
      </c>
      <c r="J11" s="28" t="n">
        <f aca="false">H11+I11</f>
        <v>5202091.98</v>
      </c>
      <c r="K11" s="26" t="n">
        <v>0</v>
      </c>
      <c r="L11" s="24" t="n">
        <f aca="false">J11+K11</f>
        <v>5202091.98</v>
      </c>
      <c r="M11" s="24"/>
      <c r="N11" s="24" t="n">
        <f aca="false">L11+M11</f>
        <v>5202091.98</v>
      </c>
      <c r="O11" s="24"/>
      <c r="P11" s="24" t="n">
        <f aca="false">N11+O11</f>
        <v>5202091.98</v>
      </c>
      <c r="Q11" s="24" t="n">
        <v>-1093390.23</v>
      </c>
      <c r="R11" s="24" t="n">
        <f aca="false">P11+Q11</f>
        <v>4108701.75</v>
      </c>
      <c r="S11" s="24"/>
      <c r="T11" s="26" t="n">
        <v>0</v>
      </c>
      <c r="U11" s="24" t="n">
        <f aca="false">P11+T11</f>
        <v>5202091.98</v>
      </c>
    </row>
    <row r="12" customFormat="false" ht="13.5" hidden="false" customHeight="false" outlineLevel="0" collapsed="false">
      <c r="B12" s="20"/>
      <c r="C12" s="25" t="s">
        <v>22</v>
      </c>
      <c r="D12" s="26" t="n">
        <v>28800</v>
      </c>
      <c r="E12" s="26" t="n">
        <v>0</v>
      </c>
      <c r="F12" s="24" t="n">
        <f aca="false">D12+E12</f>
        <v>28800</v>
      </c>
      <c r="G12" s="26" t="n">
        <v>0</v>
      </c>
      <c r="H12" s="24" t="n">
        <f aca="false">F12+G12</f>
        <v>28800</v>
      </c>
      <c r="I12" s="27" t="n">
        <v>0</v>
      </c>
      <c r="J12" s="28" t="n">
        <f aca="false">H12+I12</f>
        <v>28800</v>
      </c>
      <c r="K12" s="26" t="n">
        <v>0</v>
      </c>
      <c r="L12" s="24" t="n">
        <f aca="false">J12+K12</f>
        <v>28800</v>
      </c>
      <c r="M12" s="24" t="n">
        <v>0</v>
      </c>
      <c r="N12" s="24" t="n">
        <f aca="false">L12+M12</f>
        <v>28800</v>
      </c>
      <c r="O12" s="24" t="n">
        <v>0</v>
      </c>
      <c r="P12" s="24" t="n">
        <f aca="false">N12+O12</f>
        <v>28800</v>
      </c>
      <c r="Q12" s="24"/>
      <c r="R12" s="24" t="n">
        <f aca="false">P12+Q12</f>
        <v>28800</v>
      </c>
      <c r="S12" s="24"/>
      <c r="T12" s="26" t="n">
        <v>0</v>
      </c>
      <c r="U12" s="24" t="n">
        <f aca="false">P12+T12</f>
        <v>28800</v>
      </c>
    </row>
    <row r="13" customFormat="false" ht="13.5" hidden="false" customHeight="false" outlineLevel="0" collapsed="false">
      <c r="B13" s="20" t="s">
        <v>23</v>
      </c>
      <c r="C13" s="21" t="s">
        <v>24</v>
      </c>
      <c r="D13" s="22" t="n">
        <f aca="false">SUM(D14:D17)</f>
        <v>2363100</v>
      </c>
      <c r="E13" s="22" t="n">
        <f aca="false">SUM(E14:E17)</f>
        <v>0</v>
      </c>
      <c r="F13" s="22" t="n">
        <f aca="false">SUM(F14:F17)</f>
        <v>2363100</v>
      </c>
      <c r="G13" s="22" t="n">
        <f aca="false">SUM(G14:G17)</f>
        <v>2041300</v>
      </c>
      <c r="H13" s="22" t="n">
        <f aca="false">SUM(H14:H17)</f>
        <v>4404400</v>
      </c>
      <c r="I13" s="23" t="n">
        <f aca="false">SUM(I14:I17)</f>
        <v>-81046.2</v>
      </c>
      <c r="J13" s="23" t="n">
        <f aca="false">SUM(J14:J17)</f>
        <v>4323353.8</v>
      </c>
      <c r="K13" s="22" t="n">
        <f aca="false">SUM(K14:K17)</f>
        <v>0</v>
      </c>
      <c r="L13" s="22" t="n">
        <f aca="false">SUM(L14:L17)</f>
        <v>4323353.8</v>
      </c>
      <c r="M13" s="22" t="n">
        <f aca="false">SUM(M14:M17)</f>
        <v>0</v>
      </c>
      <c r="N13" s="22" t="n">
        <f aca="false">SUM(N14:N17)</f>
        <v>4323353.8</v>
      </c>
      <c r="O13" s="22" t="n">
        <f aca="false">O14+O15+O16+O17</f>
        <v>0</v>
      </c>
      <c r="P13" s="22" t="n">
        <f aca="false">N13+O13</f>
        <v>4323353.8</v>
      </c>
      <c r="Q13" s="24" t="n">
        <f aca="false">Q14+Q15+Q16+Q17</f>
        <v>0</v>
      </c>
      <c r="R13" s="22" t="n">
        <f aca="false">P13+Q13</f>
        <v>4323353.8</v>
      </c>
      <c r="S13" s="24"/>
      <c r="T13" s="22" t="n">
        <f aca="false">SUM(T14:T17)</f>
        <v>0</v>
      </c>
      <c r="U13" s="22" t="n">
        <f aca="false">R13+T13</f>
        <v>4323353.8</v>
      </c>
    </row>
    <row r="14" customFormat="false" ht="13.5" hidden="false" customHeight="false" outlineLevel="0" collapsed="false">
      <c r="B14" s="20"/>
      <c r="C14" s="25" t="s">
        <v>25</v>
      </c>
      <c r="D14" s="26" t="n">
        <v>2270000</v>
      </c>
      <c r="E14" s="26"/>
      <c r="F14" s="24" t="n">
        <f aca="false">D14+E14</f>
        <v>2270000</v>
      </c>
      <c r="G14" s="26" t="n">
        <v>652000</v>
      </c>
      <c r="H14" s="24" t="n">
        <f aca="false">F14+G14</f>
        <v>2922000</v>
      </c>
      <c r="I14" s="27"/>
      <c r="J14" s="27" t="n">
        <f aca="false">H14+I14</f>
        <v>2922000</v>
      </c>
      <c r="K14" s="26"/>
      <c r="L14" s="26" t="n">
        <f aca="false">J14+K14</f>
        <v>2922000</v>
      </c>
      <c r="M14" s="26"/>
      <c r="N14" s="26" t="n">
        <f aca="false">L14+M14</f>
        <v>2922000</v>
      </c>
      <c r="O14" s="26"/>
      <c r="P14" s="24" t="n">
        <f aca="false">N14+O14</f>
        <v>2922000</v>
      </c>
      <c r="Q14" s="24"/>
      <c r="R14" s="24" t="n">
        <f aca="false">P14+Q14</f>
        <v>2922000</v>
      </c>
      <c r="S14" s="24"/>
      <c r="T14" s="26"/>
      <c r="U14" s="24" t="n">
        <f aca="false">R14+T14</f>
        <v>2922000</v>
      </c>
      <c r="Z14" s="29"/>
    </row>
    <row r="15" customFormat="false" ht="13.5" hidden="false" customHeight="false" outlineLevel="0" collapsed="false">
      <c r="B15" s="20"/>
      <c r="C15" s="25" t="s">
        <v>26</v>
      </c>
      <c r="D15" s="26" t="n">
        <v>0</v>
      </c>
      <c r="E15" s="26"/>
      <c r="F15" s="24" t="n">
        <f aca="false">D15+E15</f>
        <v>0</v>
      </c>
      <c r="G15" s="26"/>
      <c r="H15" s="24" t="n">
        <f aca="false">F15+G15</f>
        <v>0</v>
      </c>
      <c r="I15" s="27" t="n">
        <v>0</v>
      </c>
      <c r="J15" s="27" t="n">
        <f aca="false">H15+I15</f>
        <v>0</v>
      </c>
      <c r="K15" s="26" t="n">
        <v>0</v>
      </c>
      <c r="L15" s="26" t="n">
        <f aca="false">J15+K15</f>
        <v>0</v>
      </c>
      <c r="M15" s="26"/>
      <c r="N15" s="26" t="n">
        <f aca="false">L15+M15</f>
        <v>0</v>
      </c>
      <c r="O15" s="26"/>
      <c r="P15" s="24" t="n">
        <f aca="false">N15+O15</f>
        <v>0</v>
      </c>
      <c r="Q15" s="24"/>
      <c r="R15" s="24" t="n">
        <f aca="false">P15+Q15</f>
        <v>0</v>
      </c>
      <c r="S15" s="24"/>
      <c r="T15" s="26"/>
      <c r="U15" s="24" t="n">
        <f aca="false">R15+T15</f>
        <v>0</v>
      </c>
    </row>
    <row r="16" customFormat="false" ht="13.5" hidden="false" customHeight="false" outlineLevel="0" collapsed="false">
      <c r="B16" s="20"/>
      <c r="C16" s="25" t="s">
        <v>27</v>
      </c>
      <c r="D16" s="26" t="n">
        <v>93100</v>
      </c>
      <c r="E16" s="26"/>
      <c r="F16" s="24" t="n">
        <f aca="false">D16+E16</f>
        <v>93100</v>
      </c>
      <c r="G16" s="26"/>
      <c r="H16" s="24" t="n">
        <f aca="false">F16+G16</f>
        <v>93100</v>
      </c>
      <c r="I16" s="27"/>
      <c r="J16" s="27" t="n">
        <f aca="false">H16+I16</f>
        <v>93100</v>
      </c>
      <c r="K16" s="26"/>
      <c r="L16" s="26" t="n">
        <f aca="false">J16+K16</f>
        <v>93100</v>
      </c>
      <c r="M16" s="26"/>
      <c r="N16" s="26" t="n">
        <f aca="false">L16+M16</f>
        <v>93100</v>
      </c>
      <c r="O16" s="26"/>
      <c r="P16" s="24" t="n">
        <f aca="false">N16+O16</f>
        <v>93100</v>
      </c>
      <c r="Q16" s="24"/>
      <c r="R16" s="24" t="n">
        <f aca="false">P16+Q16</f>
        <v>93100</v>
      </c>
      <c r="S16" s="24"/>
      <c r="T16" s="26"/>
      <c r="U16" s="24" t="n">
        <f aca="false">R16+T16</f>
        <v>93100</v>
      </c>
    </row>
    <row r="17" customFormat="false" ht="12" hidden="false" customHeight="true" outlineLevel="0" collapsed="false">
      <c r="B17" s="20"/>
      <c r="C17" s="25" t="s">
        <v>28</v>
      </c>
      <c r="D17" s="26" t="n">
        <v>0</v>
      </c>
      <c r="E17" s="26"/>
      <c r="F17" s="24" t="n">
        <f aca="false">D17+E17</f>
        <v>0</v>
      </c>
      <c r="G17" s="26" t="n">
        <v>1389300</v>
      </c>
      <c r="H17" s="24" t="n">
        <f aca="false">F17+G17</f>
        <v>1389300</v>
      </c>
      <c r="I17" s="27" t="n">
        <v>-81046.2</v>
      </c>
      <c r="J17" s="27" t="n">
        <f aca="false">H17+I17</f>
        <v>1308253.8</v>
      </c>
      <c r="K17" s="26"/>
      <c r="L17" s="26" t="n">
        <f aca="false">J17+K17</f>
        <v>1308253.8</v>
      </c>
      <c r="M17" s="26" t="n">
        <v>0</v>
      </c>
      <c r="N17" s="26" t="n">
        <f aca="false">L17+M17</f>
        <v>1308253.8</v>
      </c>
      <c r="O17" s="26" t="n">
        <v>0</v>
      </c>
      <c r="P17" s="24" t="n">
        <f aca="false">N17+O17</f>
        <v>1308253.8</v>
      </c>
      <c r="Q17" s="24"/>
      <c r="R17" s="24" t="n">
        <f aca="false">P17+Q17</f>
        <v>1308253.8</v>
      </c>
      <c r="S17" s="24"/>
      <c r="T17" s="26" t="n">
        <v>0</v>
      </c>
      <c r="U17" s="24" t="n">
        <f aca="false">R17+T17</f>
        <v>1308253.8</v>
      </c>
    </row>
    <row r="18" customFormat="false" ht="13.5" hidden="false" customHeight="false" outlineLevel="0" collapsed="false">
      <c r="B18" s="30" t="n">
        <v>2</v>
      </c>
      <c r="C18" s="31" t="s">
        <v>29</v>
      </c>
      <c r="D18" s="32" t="n">
        <v>7855536.58</v>
      </c>
      <c r="E18" s="26" t="n">
        <v>0</v>
      </c>
      <c r="F18" s="22" t="n">
        <f aca="false">E18+D18</f>
        <v>7855536.58</v>
      </c>
      <c r="G18" s="26" t="n">
        <v>2041300</v>
      </c>
      <c r="H18" s="22" t="n">
        <f aca="false">+F18+G18</f>
        <v>9896836.58</v>
      </c>
      <c r="I18" s="33" t="n">
        <v>-81046.2</v>
      </c>
      <c r="J18" s="33" t="n">
        <f aca="false">+H18+I18</f>
        <v>9815790.38</v>
      </c>
      <c r="K18" s="32"/>
      <c r="L18" s="32" t="n">
        <f aca="false">+J18+K18</f>
        <v>9815790.38</v>
      </c>
      <c r="M18" s="32" t="n">
        <v>0</v>
      </c>
      <c r="N18" s="32" t="n">
        <f aca="false">+L18+M18</f>
        <v>9815790.38</v>
      </c>
      <c r="O18" s="32"/>
      <c r="P18" s="24" t="n">
        <f aca="false">N18+O18</f>
        <v>9815790.38</v>
      </c>
      <c r="Q18" s="24" t="n">
        <v>-1148059.74</v>
      </c>
      <c r="R18" s="24" t="n">
        <f aca="false">P18+Q18</f>
        <v>8667730.64</v>
      </c>
      <c r="S18" s="24"/>
      <c r="T18" s="32" t="n">
        <v>0</v>
      </c>
      <c r="U18" s="32" t="n">
        <f aca="false">R18+T18</f>
        <v>8667730.64</v>
      </c>
    </row>
    <row r="19" customFormat="false" ht="13.5" hidden="false" customHeight="false" outlineLevel="0" collapsed="false">
      <c r="B19" s="20" t="s">
        <v>30</v>
      </c>
      <c r="C19" s="34" t="s">
        <v>31</v>
      </c>
      <c r="D19" s="27" t="n">
        <v>1581369.87</v>
      </c>
      <c r="E19" s="26"/>
      <c r="F19" s="22" t="n">
        <f aca="false">E19+D19</f>
        <v>1581369.87</v>
      </c>
      <c r="G19" s="26"/>
      <c r="H19" s="24" t="n">
        <f aca="false">+F19+G19</f>
        <v>1581369.87</v>
      </c>
      <c r="I19" s="27"/>
      <c r="J19" s="28" t="n">
        <f aca="false">+H19+I19</f>
        <v>1581369.87</v>
      </c>
      <c r="K19" s="26"/>
      <c r="L19" s="24" t="n">
        <f aca="false">+J19+K19</f>
        <v>1581369.87</v>
      </c>
      <c r="M19" s="24"/>
      <c r="N19" s="24" t="n">
        <f aca="false">+L19+M19</f>
        <v>1581369.87</v>
      </c>
      <c r="O19" s="24"/>
      <c r="P19" s="24" t="n">
        <f aca="false">+N19+O19</f>
        <v>1581369.87</v>
      </c>
      <c r="Q19" s="24"/>
      <c r="R19" s="24" t="n">
        <f aca="false">SUM(P19+Q19)</f>
        <v>1581369.87</v>
      </c>
      <c r="S19" s="24"/>
      <c r="T19" s="26"/>
      <c r="U19" s="24" t="n">
        <f aca="false">+J19+T19</f>
        <v>1581369.87</v>
      </c>
    </row>
    <row r="20" customFormat="false" ht="13.5" hidden="false" customHeight="false" outlineLevel="0" collapsed="false">
      <c r="B20" s="20" t="s">
        <v>32</v>
      </c>
      <c r="C20" s="35" t="s">
        <v>33</v>
      </c>
      <c r="D20" s="36"/>
      <c r="E20" s="26" t="n">
        <v>0</v>
      </c>
      <c r="F20" s="22" t="n">
        <f aca="false">E20+D20</f>
        <v>0</v>
      </c>
      <c r="G20" s="26" t="n">
        <v>2000000</v>
      </c>
      <c r="H20" s="24" t="n">
        <f aca="false">+F20+G20</f>
        <v>2000000</v>
      </c>
      <c r="I20" s="27"/>
      <c r="J20" s="28" t="n">
        <f aca="false">SUM(H20+I20)</f>
        <v>2000000</v>
      </c>
      <c r="K20" s="26"/>
      <c r="L20" s="24" t="n">
        <f aca="false">SUM(J20+K20)</f>
        <v>2000000</v>
      </c>
      <c r="M20" s="24"/>
      <c r="N20" s="24" t="n">
        <f aca="false">SUM(L20+M20)</f>
        <v>2000000</v>
      </c>
      <c r="O20" s="24"/>
      <c r="P20" s="24" t="n">
        <f aca="false">SUM(N20+O20)</f>
        <v>2000000</v>
      </c>
      <c r="Q20" s="24"/>
      <c r="R20" s="24" t="n">
        <f aca="false">SUM(P20+Q20)</f>
        <v>2000000</v>
      </c>
      <c r="S20" s="24"/>
      <c r="T20" s="26"/>
      <c r="U20" s="24" t="n">
        <f aca="false">SUM(J20+T20)</f>
        <v>2000000</v>
      </c>
    </row>
    <row r="21" customFormat="false" ht="13.5" hidden="false" customHeight="false" outlineLevel="0" collapsed="false">
      <c r="B21" s="20" t="s">
        <v>34</v>
      </c>
      <c r="C21" s="37" t="s">
        <v>35</v>
      </c>
      <c r="D21" s="38" t="n">
        <v>7855536.58</v>
      </c>
      <c r="E21" s="38" t="n">
        <f aca="false">E18+E20</f>
        <v>0</v>
      </c>
      <c r="F21" s="22" t="n">
        <f aca="false">E21+D21</f>
        <v>7855536.58</v>
      </c>
      <c r="G21" s="38" t="n">
        <f aca="false">G18+G20</f>
        <v>4041300</v>
      </c>
      <c r="H21" s="22" t="n">
        <f aca="false">H18+H20</f>
        <v>11896836.58</v>
      </c>
      <c r="I21" s="39" t="n">
        <f aca="false">I18+I20</f>
        <v>-81046.2</v>
      </c>
      <c r="J21" s="28" t="n">
        <f aca="false">SUM(H21+I21)</f>
        <v>11815790.38</v>
      </c>
      <c r="K21" s="38" t="n">
        <f aca="false">K18+K20</f>
        <v>0</v>
      </c>
      <c r="L21" s="24" t="n">
        <f aca="false">SUM(J21+K21)</f>
        <v>11815790.38</v>
      </c>
      <c r="M21" s="38" t="n">
        <f aca="false">M18+M20</f>
        <v>0</v>
      </c>
      <c r="N21" s="24" t="n">
        <f aca="false">SUM(L21+M21)</f>
        <v>11815790.38</v>
      </c>
      <c r="O21" s="38" t="n">
        <f aca="false">O18+O20</f>
        <v>0</v>
      </c>
      <c r="P21" s="24" t="n">
        <f aca="false">N21+O21</f>
        <v>11815790.38</v>
      </c>
      <c r="Q21" s="24" t="n">
        <f aca="false">Q18+Q20</f>
        <v>-1148059.74</v>
      </c>
      <c r="R21" s="24" t="n">
        <f aca="false">P21+Q21</f>
        <v>10667730.64</v>
      </c>
      <c r="S21" s="24"/>
      <c r="T21" s="38" t="n">
        <v>0</v>
      </c>
      <c r="U21" s="24" t="n">
        <f aca="false">R21+T21</f>
        <v>10667730.64</v>
      </c>
      <c r="W21" s="29"/>
    </row>
    <row r="22" customFormat="false" ht="12" hidden="false" customHeight="true" outlineLevel="0" collapsed="false">
      <c r="B22" s="30" t="s">
        <v>36</v>
      </c>
      <c r="C22" s="25" t="s">
        <v>37</v>
      </c>
      <c r="D22" s="40" t="n">
        <f aca="false">IF(D10=0,0,D25/D10*-100)</f>
        <v>5.00000001911719</v>
      </c>
      <c r="E22" s="41"/>
      <c r="F22" s="40" t="n">
        <f aca="false">IF(F10=0,0,F25/F10*-100)</f>
        <v>5.00000001911719</v>
      </c>
      <c r="G22" s="41"/>
      <c r="H22" s="40" t="n">
        <f aca="false">IF(H10=0,0,H25/H10*-100)</f>
        <v>43.234396899169</v>
      </c>
      <c r="I22" s="42"/>
      <c r="J22" s="43" t="n">
        <f aca="false">IF(J10=0,0,J25/J10*-100)</f>
        <v>43.234396899169</v>
      </c>
      <c r="K22" s="44"/>
      <c r="L22" s="40" t="n">
        <f aca="false">IF(L10=0,0,L25/L10*-100)</f>
        <v>43.234396899169</v>
      </c>
      <c r="M22" s="40"/>
      <c r="N22" s="40" t="n">
        <f aca="false">IF(N10=0,0,N25/N10*-100)</f>
        <v>43.234396899169</v>
      </c>
      <c r="O22" s="40"/>
      <c r="P22" s="40" t="n">
        <f aca="false">IF(P10=0,0,P25/P10*-100)</f>
        <v>43.234396899169</v>
      </c>
      <c r="Q22" s="40"/>
      <c r="R22" s="40" t="n">
        <f aca="false">IF(R10=0,0,R25/R10*-100)</f>
        <v>53.3383481952606</v>
      </c>
      <c r="S22" s="40"/>
      <c r="T22" s="44"/>
      <c r="U22" s="40" t="n">
        <f aca="false">IF(U10=0,0,U25/U10*-100)</f>
        <v>53.3383481952606</v>
      </c>
      <c r="W22" s="45"/>
      <c r="Z22" s="46"/>
    </row>
    <row r="23" customFormat="false" ht="13.5" hidden="false" customHeight="false" outlineLevel="0" collapsed="false">
      <c r="B23" s="30" t="s">
        <v>38</v>
      </c>
      <c r="C23" s="25" t="s">
        <v>39</v>
      </c>
      <c r="D23" s="47" t="n">
        <v>5</v>
      </c>
      <c r="E23" s="41"/>
      <c r="F23" s="47" t="n">
        <v>5</v>
      </c>
      <c r="G23" s="41"/>
      <c r="H23" s="47" t="n">
        <v>5</v>
      </c>
      <c r="I23" s="42"/>
      <c r="J23" s="48" t="n">
        <v>5</v>
      </c>
      <c r="K23" s="44"/>
      <c r="L23" s="47" t="n">
        <v>5</v>
      </c>
      <c r="M23" s="47"/>
      <c r="N23" s="47" t="n">
        <v>5</v>
      </c>
      <c r="O23" s="47"/>
      <c r="P23" s="47" t="n">
        <v>5</v>
      </c>
      <c r="Q23" s="47"/>
      <c r="R23" s="47" t="n">
        <v>5</v>
      </c>
      <c r="S23" s="47"/>
      <c r="T23" s="44"/>
      <c r="U23" s="47" t="n">
        <v>5</v>
      </c>
      <c r="W23" s="49"/>
      <c r="X23" s="50"/>
      <c r="Y23" s="49"/>
      <c r="Z23" s="51"/>
      <c r="AA23" s="52"/>
    </row>
    <row r="24" customFormat="false" ht="14.25" hidden="false" customHeight="true" outlineLevel="0" collapsed="false">
      <c r="B24" s="30" t="s">
        <v>40</v>
      </c>
      <c r="C24" s="21" t="s">
        <v>41</v>
      </c>
      <c r="D24" s="22" t="n">
        <f aca="false">D10*D23/-100</f>
        <v>-261544.599</v>
      </c>
      <c r="E24" s="32"/>
      <c r="F24" s="22" t="n">
        <f aca="false">F10*F23/-100</f>
        <v>-261544.599</v>
      </c>
      <c r="G24" s="32"/>
      <c r="H24" s="22" t="n">
        <f aca="false">H10*H23/-100</f>
        <v>-261544.599</v>
      </c>
      <c r="I24" s="33"/>
      <c r="J24" s="23" t="n">
        <f aca="false">J10*J23/-100</f>
        <v>-261544.599</v>
      </c>
      <c r="K24" s="32"/>
      <c r="L24" s="22" t="n">
        <f aca="false">L10*L23/-100</f>
        <v>-261544.599</v>
      </c>
      <c r="M24" s="22"/>
      <c r="N24" s="22" t="n">
        <f aca="false">N10*N23/-100</f>
        <v>-261544.599</v>
      </c>
      <c r="O24" s="22"/>
      <c r="P24" s="22" t="n">
        <f aca="false">P10*P23/-100</f>
        <v>-261544.599</v>
      </c>
      <c r="Q24" s="22"/>
      <c r="R24" s="22" t="n">
        <f aca="false">R10*R23/-100</f>
        <v>-206875.0875</v>
      </c>
      <c r="S24" s="22"/>
      <c r="T24" s="32"/>
      <c r="U24" s="22" t="n">
        <f aca="false">U10*U23/-100</f>
        <v>-206875.0875</v>
      </c>
      <c r="W24" s="53"/>
      <c r="X24" s="54"/>
      <c r="Y24" s="53"/>
      <c r="Z24" s="55"/>
    </row>
    <row r="25" customFormat="false" ht="13.5" hidden="false" customHeight="false" outlineLevel="0" collapsed="false">
      <c r="B25" s="30" t="s">
        <v>42</v>
      </c>
      <c r="C25" s="21" t="s">
        <v>43</v>
      </c>
      <c r="D25" s="56" t="n">
        <f aca="false">D8-D21</f>
        <v>-261544.6</v>
      </c>
      <c r="E25" s="32"/>
      <c r="F25" s="56" t="n">
        <f aca="false">F8-F21</f>
        <v>-261544.6</v>
      </c>
      <c r="G25" s="32"/>
      <c r="H25" s="56" t="n">
        <f aca="false">H8-H21</f>
        <v>-2261544.6</v>
      </c>
      <c r="I25" s="33"/>
      <c r="J25" s="57" t="n">
        <f aca="false">J8-J21</f>
        <v>-2261544.6</v>
      </c>
      <c r="K25" s="32"/>
      <c r="L25" s="56" t="n">
        <f aca="false">L8-L21</f>
        <v>-2261544.6</v>
      </c>
      <c r="M25" s="56"/>
      <c r="N25" s="56" t="n">
        <f aca="false">N8-N21</f>
        <v>-2261544.6</v>
      </c>
      <c r="O25" s="56"/>
      <c r="P25" s="56" t="n">
        <f aca="false">P8-P21</f>
        <v>-2261544.6</v>
      </c>
      <c r="Q25" s="56"/>
      <c r="R25" s="56" t="n">
        <f aca="false">R8-R21</f>
        <v>-2206875.09</v>
      </c>
      <c r="S25" s="56"/>
      <c r="T25" s="32"/>
      <c r="U25" s="56" t="n">
        <f aca="false">U8-U21</f>
        <v>-2206875.09</v>
      </c>
      <c r="V25" s="29"/>
      <c r="W25" s="58"/>
      <c r="X25" s="58"/>
      <c r="Y25" s="58"/>
      <c r="Z25" s="58"/>
      <c r="AA25" s="58"/>
    </row>
    <row r="26" customFormat="false" ht="12.75" hidden="false" customHeight="true" outlineLevel="0" collapsed="false">
      <c r="B26" s="30" t="s">
        <v>44</v>
      </c>
      <c r="C26" s="21" t="s">
        <v>45</v>
      </c>
      <c r="D26" s="56" t="n">
        <f aca="false">+D24-D25</f>
        <v>0.000999999610939994</v>
      </c>
      <c r="E26" s="32"/>
      <c r="F26" s="56" t="n">
        <f aca="false">+F24-F25</f>
        <v>0.000999999610939994</v>
      </c>
      <c r="G26" s="32"/>
      <c r="H26" s="56" t="n">
        <f aca="false">+H24-H25</f>
        <v>2000000.001</v>
      </c>
      <c r="I26" s="33"/>
      <c r="J26" s="57" t="n">
        <f aca="false">+J24-J25</f>
        <v>2000000.001</v>
      </c>
      <c r="K26" s="32"/>
      <c r="L26" s="56" t="n">
        <f aca="false">+L24-L25</f>
        <v>2000000.001</v>
      </c>
      <c r="M26" s="56"/>
      <c r="N26" s="56" t="n">
        <f aca="false">+N24-N25</f>
        <v>2000000.001</v>
      </c>
      <c r="O26" s="56"/>
      <c r="P26" s="56" t="n">
        <f aca="false">+P24-P25</f>
        <v>2000000.001</v>
      </c>
      <c r="Q26" s="56"/>
      <c r="R26" s="56" t="n">
        <f aca="false">+R24-R25</f>
        <v>2000000.0025</v>
      </c>
      <c r="S26" s="56"/>
      <c r="T26" s="32"/>
      <c r="U26" s="56" t="n">
        <f aca="false">+U24-U25</f>
        <v>2000000.0025</v>
      </c>
      <c r="W26" s="58"/>
      <c r="X26" s="58"/>
      <c r="Y26" s="58"/>
      <c r="Z26" s="58"/>
      <c r="AA26" s="29"/>
    </row>
    <row r="27" s="59" customFormat="true" ht="12.75" hidden="false" customHeight="true" outlineLevel="0" collapsed="false">
      <c r="B27" s="30"/>
      <c r="C27" s="21"/>
      <c r="D27" s="56"/>
      <c r="E27" s="32"/>
      <c r="F27" s="56"/>
      <c r="G27" s="32"/>
      <c r="H27" s="56"/>
      <c r="I27" s="33"/>
      <c r="J27" s="57"/>
      <c r="K27" s="32"/>
      <c r="L27" s="56"/>
      <c r="M27" s="56"/>
      <c r="N27" s="56"/>
      <c r="O27" s="56"/>
      <c r="P27" s="56"/>
      <c r="Q27" s="56"/>
      <c r="R27" s="56"/>
      <c r="S27" s="56"/>
      <c r="T27" s="32"/>
      <c r="U27" s="56"/>
      <c r="W27" s="60"/>
      <c r="X27" s="60"/>
      <c r="Y27" s="60"/>
      <c r="Z27" s="60"/>
      <c r="AA27" s="61"/>
    </row>
    <row r="28" customFormat="false" ht="12" hidden="false" customHeight="true" outlineLevel="0" collapsed="false">
      <c r="B28" s="62" t="n">
        <v>4</v>
      </c>
      <c r="C28" s="21" t="s">
        <v>46</v>
      </c>
      <c r="D28" s="63" t="n">
        <f aca="false">D32+D30</f>
        <v>312125.45</v>
      </c>
      <c r="E28" s="64" t="n">
        <f aca="false">E32+E30</f>
        <v>0</v>
      </c>
      <c r="F28" s="64" t="n">
        <f aca="false">F32+F30</f>
        <v>312125.45</v>
      </c>
      <c r="G28" s="64" t="n">
        <f aca="false">G32+G30</f>
        <v>0</v>
      </c>
      <c r="H28" s="22" t="n">
        <f aca="false">G28+F28</f>
        <v>312125.45</v>
      </c>
      <c r="I28" s="65" t="n">
        <f aca="false">I32+I30</f>
        <v>0</v>
      </c>
      <c r="J28" s="23" t="n">
        <f aca="false">I28+H28</f>
        <v>312125.45</v>
      </c>
      <c r="K28" s="64" t="n">
        <f aca="false">K32+K30</f>
        <v>0</v>
      </c>
      <c r="L28" s="22" t="n">
        <f aca="false">K28+J28</f>
        <v>312125.45</v>
      </c>
      <c r="M28" s="64" t="n">
        <f aca="false">M32+M30</f>
        <v>0</v>
      </c>
      <c r="N28" s="22" t="n">
        <f aca="false">M28+L28</f>
        <v>312125.45</v>
      </c>
      <c r="O28" s="22"/>
      <c r="P28" s="22" t="n">
        <f aca="false">O28+N28</f>
        <v>312125.45</v>
      </c>
      <c r="Q28" s="22"/>
      <c r="R28" s="22" t="n">
        <f aca="false">Q28+P28</f>
        <v>312125.45</v>
      </c>
      <c r="S28" s="22"/>
      <c r="T28" s="64" t="n">
        <f aca="false">T32+T30</f>
        <v>0</v>
      </c>
      <c r="U28" s="22" t="n">
        <f aca="false">T28+N28</f>
        <v>312125.45</v>
      </c>
      <c r="W28" s="58"/>
      <c r="X28" s="58"/>
      <c r="Y28" s="58"/>
      <c r="Z28" s="58"/>
      <c r="AA28" s="29"/>
    </row>
    <row r="29" customFormat="false" ht="12.75" hidden="false" customHeight="true" outlineLevel="0" collapsed="false">
      <c r="B29" s="62"/>
      <c r="C29" s="21" t="s">
        <v>47</v>
      </c>
      <c r="D29" s="56" t="n">
        <f aca="false">D42-D44</f>
        <v>0</v>
      </c>
      <c r="E29" s="32"/>
      <c r="F29" s="56" t="n">
        <f aca="false">F42-F44</f>
        <v>0</v>
      </c>
      <c r="G29" s="32"/>
      <c r="H29" s="56" t="n">
        <f aca="false">H42-H44</f>
        <v>0</v>
      </c>
      <c r="I29" s="33"/>
      <c r="J29" s="57" t="n">
        <f aca="false">J42-J44</f>
        <v>0</v>
      </c>
      <c r="K29" s="32"/>
      <c r="L29" s="56" t="n">
        <f aca="false">L42-L44</f>
        <v>0</v>
      </c>
      <c r="M29" s="56"/>
      <c r="N29" s="56" t="n">
        <f aca="false">N42-N44</f>
        <v>0</v>
      </c>
      <c r="O29" s="56"/>
      <c r="P29" s="56" t="n">
        <f aca="false">P42-P44</f>
        <v>0</v>
      </c>
      <c r="Q29" s="56"/>
      <c r="R29" s="56"/>
      <c r="S29" s="56"/>
      <c r="T29" s="32"/>
      <c r="U29" s="56" t="n">
        <f aca="false">U42-U44</f>
        <v>0</v>
      </c>
      <c r="W29" s="58"/>
      <c r="X29" s="58"/>
      <c r="Y29" s="58"/>
      <c r="Z29" s="58"/>
      <c r="AA29" s="29"/>
    </row>
    <row r="30" customFormat="false" ht="12.75" hidden="false" customHeight="true" outlineLevel="0" collapsed="false">
      <c r="B30" s="62"/>
      <c r="C30" s="21" t="s">
        <v>48</v>
      </c>
      <c r="D30" s="56" t="n">
        <v>312125.45</v>
      </c>
      <c r="E30" s="32" t="n">
        <v>0</v>
      </c>
      <c r="F30" s="22" t="n">
        <f aca="false">E30+D30</f>
        <v>312125.45</v>
      </c>
      <c r="G30" s="66" t="n">
        <v>0</v>
      </c>
      <c r="H30" s="22" t="n">
        <f aca="false">G30+F30</f>
        <v>312125.45</v>
      </c>
      <c r="I30" s="67" t="n">
        <v>0</v>
      </c>
      <c r="J30" s="23" t="n">
        <f aca="false">I30+H30</f>
        <v>312125.45</v>
      </c>
      <c r="K30" s="66" t="n">
        <v>0</v>
      </c>
      <c r="L30" s="22" t="n">
        <f aca="false">K30+J30</f>
        <v>312125.45</v>
      </c>
      <c r="M30" s="68" t="n">
        <v>0</v>
      </c>
      <c r="N30" s="22" t="n">
        <f aca="false">M30+L30</f>
        <v>312125.45</v>
      </c>
      <c r="O30" s="22"/>
      <c r="P30" s="22" t="n">
        <f aca="false">O30+N30</f>
        <v>312125.45</v>
      </c>
      <c r="Q30" s="22"/>
      <c r="R30" s="22" t="n">
        <f aca="false">Q30+P30</f>
        <v>312125.45</v>
      </c>
      <c r="S30" s="22"/>
      <c r="T30" s="32"/>
      <c r="U30" s="22" t="n">
        <f aca="false">T30+N30</f>
        <v>312125.45</v>
      </c>
      <c r="W30" s="58"/>
      <c r="X30" s="58"/>
      <c r="Y30" s="58"/>
      <c r="Z30" s="58"/>
      <c r="AA30" s="29"/>
    </row>
    <row r="31" customFormat="false" ht="14.25" hidden="false" customHeight="true" outlineLevel="0" collapsed="false">
      <c r="B31" s="62"/>
      <c r="C31" s="21" t="s">
        <v>49</v>
      </c>
      <c r="D31" s="56"/>
      <c r="E31" s="32"/>
      <c r="F31" s="56"/>
      <c r="G31" s="32"/>
      <c r="H31" s="56"/>
      <c r="I31" s="33"/>
      <c r="J31" s="57"/>
      <c r="K31" s="32"/>
      <c r="L31" s="56"/>
      <c r="M31" s="56"/>
      <c r="N31" s="56"/>
      <c r="O31" s="56"/>
      <c r="P31" s="56"/>
      <c r="Q31" s="56"/>
      <c r="R31" s="56"/>
      <c r="S31" s="56"/>
      <c r="T31" s="32"/>
      <c r="U31" s="56"/>
      <c r="W31" s="58"/>
      <c r="X31" s="58"/>
      <c r="Y31" s="58"/>
      <c r="Z31" s="58"/>
      <c r="AA31" s="29"/>
    </row>
    <row r="32" customFormat="false" ht="14.25" hidden="false" customHeight="true" outlineLevel="0" collapsed="false">
      <c r="B32" s="62"/>
      <c r="C32" s="69" t="s">
        <v>50</v>
      </c>
      <c r="D32" s="56" t="n">
        <v>0</v>
      </c>
      <c r="E32" s="32"/>
      <c r="F32" s="22" t="n">
        <f aca="false">E32+D32</f>
        <v>0</v>
      </c>
      <c r="G32" s="32"/>
      <c r="H32" s="22" t="n">
        <f aca="false">G32+F32</f>
        <v>0</v>
      </c>
      <c r="I32" s="33"/>
      <c r="J32" s="23" t="n">
        <f aca="false">I32+H32</f>
        <v>0</v>
      </c>
      <c r="K32" s="32"/>
      <c r="L32" s="22" t="n">
        <f aca="false">K32+J32</f>
        <v>0</v>
      </c>
      <c r="M32" s="22"/>
      <c r="N32" s="22" t="n">
        <f aca="false">M32+L32</f>
        <v>0</v>
      </c>
      <c r="O32" s="22"/>
      <c r="P32" s="22" t="n">
        <f aca="false">O32+N32</f>
        <v>0</v>
      </c>
      <c r="Q32" s="22"/>
      <c r="R32" s="22" t="n">
        <f aca="false">Q32+P32</f>
        <v>0</v>
      </c>
      <c r="S32" s="22"/>
      <c r="T32" s="32"/>
      <c r="U32" s="22" t="n">
        <f aca="false">T32+J32</f>
        <v>0</v>
      </c>
      <c r="W32" s="58"/>
      <c r="X32" s="58"/>
      <c r="Y32" s="58"/>
      <c r="Z32" s="58"/>
      <c r="AA32" s="29"/>
    </row>
    <row r="33" customFormat="false" ht="22.5" hidden="false" customHeight="true" outlineLevel="0" collapsed="false">
      <c r="B33" s="62"/>
      <c r="C33" s="21" t="s">
        <v>51</v>
      </c>
      <c r="D33" s="56" t="n">
        <f aca="false">D43-D45</f>
        <v>0</v>
      </c>
      <c r="E33" s="32"/>
      <c r="F33" s="56" t="n">
        <f aca="false">F43-F45</f>
        <v>0</v>
      </c>
      <c r="G33" s="32"/>
      <c r="H33" s="56" t="n">
        <f aca="false">H43-H45</f>
        <v>0</v>
      </c>
      <c r="I33" s="33"/>
      <c r="J33" s="57" t="n">
        <f aca="false">J43-J45</f>
        <v>0</v>
      </c>
      <c r="K33" s="32"/>
      <c r="L33" s="56" t="n">
        <f aca="false">L43-L45</f>
        <v>0</v>
      </c>
      <c r="M33" s="56"/>
      <c r="N33" s="56" t="n">
        <f aca="false">N43-N45</f>
        <v>0</v>
      </c>
      <c r="O33" s="56"/>
      <c r="P33" s="56" t="n">
        <f aca="false">P43-P45</f>
        <v>0</v>
      </c>
      <c r="Q33" s="56"/>
      <c r="R33" s="56" t="n">
        <f aca="false">R43-R45</f>
        <v>0</v>
      </c>
      <c r="S33" s="56"/>
      <c r="T33" s="32"/>
      <c r="U33" s="56" t="n">
        <f aca="false">U43-U45</f>
        <v>0</v>
      </c>
      <c r="W33" s="58"/>
      <c r="X33" s="58"/>
      <c r="Y33" s="58"/>
      <c r="Z33" s="58"/>
      <c r="AA33" s="29"/>
    </row>
    <row r="34" s="59" customFormat="true" ht="6" hidden="true" customHeight="true" outlineLevel="0" collapsed="false">
      <c r="B34" s="30"/>
      <c r="C34" s="21"/>
      <c r="D34" s="56"/>
      <c r="E34" s="32"/>
      <c r="F34" s="56"/>
      <c r="G34" s="32"/>
      <c r="H34" s="56"/>
      <c r="I34" s="33"/>
      <c r="J34" s="57"/>
      <c r="K34" s="32"/>
      <c r="L34" s="56"/>
      <c r="M34" s="56"/>
      <c r="N34" s="56"/>
      <c r="O34" s="56"/>
      <c r="P34" s="56"/>
      <c r="Q34" s="56"/>
      <c r="R34" s="56"/>
      <c r="S34" s="56"/>
      <c r="T34" s="32"/>
      <c r="U34" s="56"/>
      <c r="W34" s="60"/>
      <c r="X34" s="60"/>
      <c r="Y34" s="60"/>
      <c r="Z34" s="60"/>
      <c r="AA34" s="61"/>
    </row>
    <row r="35" customFormat="false" ht="12" hidden="false" customHeight="true" outlineLevel="0" collapsed="false">
      <c r="B35" s="70" t="s">
        <v>52</v>
      </c>
      <c r="C35" s="21" t="s">
        <v>53</v>
      </c>
      <c r="D35" s="71" t="n">
        <f aca="false">IF(D22&lt;=D23,D10/2,D10)</f>
        <v>5230891.98</v>
      </c>
      <c r="E35" s="72"/>
      <c r="F35" s="71" t="n">
        <f aca="false">IF(F22&lt;=F23,F10/2,F10)</f>
        <v>5230891.98</v>
      </c>
      <c r="G35" s="72"/>
      <c r="H35" s="71" t="n">
        <f aca="false">IF(H22&lt;=H23,H10/2,H10)</f>
        <v>5230891.98</v>
      </c>
      <c r="I35" s="73"/>
      <c r="J35" s="74" t="n">
        <f aca="false">IF(J22&lt;=J23,J10/2,J10)</f>
        <v>5230891.98</v>
      </c>
      <c r="K35" s="72"/>
      <c r="L35" s="71" t="n">
        <f aca="false">IF(L22&lt;=L23,L10/2,L10)</f>
        <v>5230891.98</v>
      </c>
      <c r="M35" s="71"/>
      <c r="N35" s="71" t="n">
        <f aca="false">IF(N22&lt;=N23,N10/2,N10)</f>
        <v>5230891.98</v>
      </c>
      <c r="O35" s="71"/>
      <c r="P35" s="71" t="n">
        <f aca="false">IF(P22&lt;=P23,P10/2,P10)</f>
        <v>5230891.98</v>
      </c>
      <c r="Q35" s="71"/>
      <c r="R35" s="71" t="n">
        <f aca="false">IF(R22&lt;=R23,R10/2,R10)</f>
        <v>4137501.75</v>
      </c>
      <c r="S35" s="71"/>
      <c r="T35" s="72"/>
      <c r="U35" s="71" t="n">
        <f aca="false">IF(U22&lt;=U23,U10/2,U10)</f>
        <v>4137501.75</v>
      </c>
    </row>
    <row r="36" customFormat="false" ht="12" hidden="false" customHeight="true" outlineLevel="0" collapsed="false">
      <c r="B36" s="70" t="s">
        <v>54</v>
      </c>
      <c r="C36" s="21" t="s">
        <v>55</v>
      </c>
      <c r="D36" s="75" t="n">
        <v>3121254.5</v>
      </c>
      <c r="E36" s="75" t="n">
        <v>0</v>
      </c>
      <c r="F36" s="75" t="n">
        <f aca="false">D36+E36</f>
        <v>3121254.5</v>
      </c>
      <c r="G36" s="75"/>
      <c r="H36" s="75" t="n">
        <f aca="false">F36+G36</f>
        <v>3121254.5</v>
      </c>
      <c r="I36" s="76" t="n">
        <v>0</v>
      </c>
      <c r="J36" s="76" t="n">
        <f aca="false">H36+I36</f>
        <v>3121254.5</v>
      </c>
      <c r="K36" s="75" t="n">
        <f aca="false">K10*50/100</f>
        <v>0</v>
      </c>
      <c r="L36" s="75" t="n">
        <f aca="false">J36+K36</f>
        <v>3121254.5</v>
      </c>
      <c r="M36" s="75" t="n">
        <v>0</v>
      </c>
      <c r="N36" s="75" t="n">
        <f aca="false">L36+M36</f>
        <v>3121254.5</v>
      </c>
      <c r="O36" s="75" t="n">
        <v>0</v>
      </c>
      <c r="P36" s="75" t="n">
        <f aca="false">N36+O36</f>
        <v>3121254.5</v>
      </c>
      <c r="Q36" s="75"/>
      <c r="R36" s="75" t="n">
        <f aca="false">P36+Q36</f>
        <v>3121254.5</v>
      </c>
      <c r="S36" s="75"/>
      <c r="T36" s="75" t="n">
        <v>0</v>
      </c>
      <c r="U36" s="75" t="n">
        <f aca="false">R36+T36</f>
        <v>3121254.5</v>
      </c>
    </row>
    <row r="37" customFormat="false" ht="0.75" hidden="false" customHeight="true" outlineLevel="0" collapsed="false">
      <c r="B37" s="70"/>
      <c r="C37" s="21"/>
      <c r="D37" s="77"/>
      <c r="E37" s="77"/>
      <c r="F37" s="77"/>
      <c r="G37" s="77"/>
      <c r="H37" s="77"/>
      <c r="I37" s="78"/>
      <c r="J37" s="79"/>
      <c r="K37" s="80"/>
      <c r="L37" s="77"/>
      <c r="M37" s="77"/>
      <c r="N37" s="77"/>
      <c r="O37" s="77"/>
      <c r="P37" s="77"/>
      <c r="Q37" s="77"/>
      <c r="R37" s="77"/>
      <c r="S37" s="77"/>
      <c r="T37" s="80"/>
      <c r="U37" s="77"/>
    </row>
    <row r="38" customFormat="false" ht="12.75" hidden="false" customHeight="true" outlineLevel="0" collapsed="false">
      <c r="B38" s="70" t="n">
        <v>6</v>
      </c>
      <c r="C38" s="21" t="s">
        <v>56</v>
      </c>
      <c r="D38" s="81" t="n">
        <v>0</v>
      </c>
      <c r="E38" s="81"/>
      <c r="F38" s="81" t="n">
        <v>0</v>
      </c>
      <c r="G38" s="81"/>
      <c r="H38" s="81" t="n">
        <v>0</v>
      </c>
      <c r="I38" s="82"/>
      <c r="J38" s="83" t="n">
        <v>0</v>
      </c>
      <c r="K38" s="84"/>
      <c r="L38" s="81" t="n">
        <v>0</v>
      </c>
      <c r="M38" s="81"/>
      <c r="N38" s="81" t="n">
        <v>0</v>
      </c>
      <c r="O38" s="81"/>
      <c r="P38" s="81" t="n">
        <v>0</v>
      </c>
      <c r="Q38" s="81"/>
      <c r="R38" s="81" t="n">
        <v>0</v>
      </c>
      <c r="S38" s="81"/>
      <c r="T38" s="84"/>
      <c r="U38" s="81" t="n">
        <v>0</v>
      </c>
    </row>
    <row r="39" customFormat="false" ht="13.5" hidden="false" customHeight="false" outlineLevel="0" collapsed="false">
      <c r="B39" s="85" t="s">
        <v>57</v>
      </c>
      <c r="C39" s="86" t="s">
        <v>58</v>
      </c>
      <c r="D39" s="77" t="n">
        <f aca="false">SUM(D40:D42)-SUM(D43:D45)</f>
        <v>0</v>
      </c>
      <c r="E39" s="81"/>
      <c r="F39" s="77" t="n">
        <f aca="false">SUM(F40:F42)-SUM(F43:F45)</f>
        <v>0</v>
      </c>
      <c r="G39" s="81"/>
      <c r="H39" s="77" t="n">
        <v>0</v>
      </c>
      <c r="I39" s="83"/>
      <c r="J39" s="79" t="n">
        <v>0</v>
      </c>
      <c r="K39" s="81"/>
      <c r="L39" s="77" t="n">
        <v>0</v>
      </c>
      <c r="M39" s="77"/>
      <c r="N39" s="77" t="n">
        <v>0</v>
      </c>
      <c r="O39" s="77"/>
      <c r="P39" s="77" t="n">
        <v>0</v>
      </c>
      <c r="Q39" s="77"/>
      <c r="R39" s="77" t="n">
        <v>0</v>
      </c>
      <c r="S39" s="77"/>
      <c r="T39" s="81"/>
      <c r="U39" s="77" t="n">
        <v>0</v>
      </c>
    </row>
    <row r="40" customFormat="false" ht="13.5" hidden="false" customHeight="false" outlineLevel="0" collapsed="false">
      <c r="B40" s="87" t="s">
        <v>59</v>
      </c>
      <c r="C40" s="25" t="s">
        <v>60</v>
      </c>
      <c r="D40" s="88"/>
      <c r="E40" s="89"/>
      <c r="F40" s="88"/>
      <c r="G40" s="90"/>
      <c r="H40" s="88"/>
      <c r="I40" s="91"/>
      <c r="J40" s="92"/>
      <c r="K40" s="93"/>
      <c r="L40" s="88"/>
      <c r="M40" s="88"/>
      <c r="N40" s="88"/>
      <c r="O40" s="88"/>
      <c r="P40" s="88"/>
      <c r="Q40" s="88"/>
      <c r="R40" s="88"/>
      <c r="S40" s="88"/>
      <c r="T40" s="94"/>
      <c r="U40" s="88"/>
      <c r="Z40" s="53"/>
      <c r="AB40" s="95"/>
    </row>
    <row r="41" customFormat="false" ht="13.5" hidden="false" customHeight="false" outlineLevel="0" collapsed="false">
      <c r="B41" s="96" t="s">
        <v>61</v>
      </c>
      <c r="C41" s="25" t="s">
        <v>62</v>
      </c>
      <c r="D41" s="97"/>
      <c r="E41" s="98"/>
      <c r="F41" s="97"/>
      <c r="G41" s="81" t="n">
        <v>0</v>
      </c>
      <c r="H41" s="99" t="n">
        <v>0</v>
      </c>
      <c r="I41" s="91"/>
      <c r="J41" s="100" t="n">
        <v>0</v>
      </c>
      <c r="K41" s="93"/>
      <c r="L41" s="99" t="n">
        <v>0</v>
      </c>
      <c r="M41" s="99"/>
      <c r="N41" s="99" t="n">
        <v>0</v>
      </c>
      <c r="O41" s="99"/>
      <c r="P41" s="99" t="n">
        <v>0</v>
      </c>
      <c r="Q41" s="99"/>
      <c r="R41" s="99" t="n">
        <v>0</v>
      </c>
      <c r="S41" s="99"/>
      <c r="T41" s="94"/>
      <c r="U41" s="99" t="n">
        <v>0</v>
      </c>
    </row>
    <row r="42" customFormat="false" ht="13.5" hidden="false" customHeight="false" outlineLevel="0" collapsed="false">
      <c r="B42" s="101" t="s">
        <v>63</v>
      </c>
      <c r="C42" s="25" t="s">
        <v>64</v>
      </c>
      <c r="D42" s="97"/>
      <c r="E42" s="89"/>
      <c r="F42" s="97"/>
      <c r="G42" s="90"/>
      <c r="H42" s="97"/>
      <c r="I42" s="91"/>
      <c r="J42" s="102"/>
      <c r="K42" s="93"/>
      <c r="L42" s="97"/>
      <c r="M42" s="97"/>
      <c r="N42" s="97"/>
      <c r="O42" s="97"/>
      <c r="P42" s="97"/>
      <c r="Q42" s="97"/>
      <c r="R42" s="97"/>
      <c r="S42" s="97"/>
      <c r="T42" s="94"/>
      <c r="U42" s="97"/>
      <c r="AA42" s="51"/>
    </row>
    <row r="43" customFormat="false" ht="13.5" hidden="false" customHeight="false" outlineLevel="0" collapsed="false">
      <c r="B43" s="101" t="s">
        <v>65</v>
      </c>
      <c r="C43" s="25" t="s">
        <v>66</v>
      </c>
      <c r="D43" s="97"/>
      <c r="E43" s="89"/>
      <c r="F43" s="97"/>
      <c r="G43" s="90"/>
      <c r="H43" s="97"/>
      <c r="I43" s="91"/>
      <c r="J43" s="102"/>
      <c r="K43" s="93"/>
      <c r="L43" s="97"/>
      <c r="M43" s="97"/>
      <c r="N43" s="97"/>
      <c r="O43" s="97"/>
      <c r="P43" s="97"/>
      <c r="Q43" s="97"/>
      <c r="R43" s="97"/>
      <c r="S43" s="97"/>
      <c r="T43" s="94"/>
      <c r="U43" s="97"/>
      <c r="Z43" s="29"/>
      <c r="AB43" s="103"/>
    </row>
    <row r="44" customFormat="false" ht="13.5" hidden="false" customHeight="false" outlineLevel="0" collapsed="false">
      <c r="B44" s="101" t="s">
        <v>67</v>
      </c>
      <c r="C44" s="25" t="s">
        <v>68</v>
      </c>
      <c r="D44" s="97"/>
      <c r="E44" s="89"/>
      <c r="F44" s="97"/>
      <c r="G44" s="90"/>
      <c r="H44" s="97"/>
      <c r="I44" s="91"/>
      <c r="J44" s="102"/>
      <c r="K44" s="93"/>
      <c r="L44" s="97"/>
      <c r="M44" s="97"/>
      <c r="N44" s="97"/>
      <c r="O44" s="97"/>
      <c r="P44" s="97"/>
      <c r="Q44" s="97"/>
      <c r="R44" s="97"/>
      <c r="S44" s="97"/>
      <c r="T44" s="94"/>
      <c r="U44" s="97"/>
    </row>
    <row r="45" customFormat="false" ht="10.5" hidden="false" customHeight="true" outlineLevel="0" collapsed="false">
      <c r="B45" s="101" t="s">
        <v>69</v>
      </c>
      <c r="C45" s="25" t="s">
        <v>70</v>
      </c>
      <c r="D45" s="97"/>
      <c r="E45" s="89"/>
      <c r="F45" s="97"/>
      <c r="G45" s="90"/>
      <c r="H45" s="97"/>
      <c r="I45" s="91"/>
      <c r="J45" s="102"/>
      <c r="K45" s="93"/>
      <c r="L45" s="97"/>
      <c r="M45" s="97"/>
      <c r="N45" s="97"/>
      <c r="O45" s="97"/>
      <c r="P45" s="97"/>
      <c r="Q45" s="97"/>
      <c r="R45" s="97"/>
      <c r="S45" s="97"/>
      <c r="T45" s="94"/>
      <c r="U45" s="97"/>
      <c r="AA45" s="104"/>
    </row>
    <row r="46" customFormat="false" ht="2.25" hidden="true" customHeight="true" outlineLevel="0" collapsed="false">
      <c r="B46" s="20"/>
      <c r="C46" s="105"/>
      <c r="D46" s="105"/>
      <c r="E46" s="105"/>
      <c r="F46" s="105"/>
      <c r="G46" s="105"/>
      <c r="H46" s="105"/>
      <c r="I46" s="106"/>
      <c r="J46" s="106"/>
      <c r="K46" s="105"/>
      <c r="L46" s="105"/>
      <c r="M46" s="105"/>
      <c r="N46" s="105"/>
      <c r="O46" s="105"/>
      <c r="P46" s="105"/>
      <c r="Q46" s="105"/>
      <c r="R46" s="105"/>
      <c r="S46" s="105"/>
      <c r="T46" s="105"/>
      <c r="U46" s="105"/>
    </row>
    <row r="47" customFormat="false" ht="13.5" hidden="false" customHeight="false" outlineLevel="0" collapsed="false">
      <c r="B47" s="85" t="n">
        <v>7</v>
      </c>
      <c r="C47" s="107" t="s">
        <v>71</v>
      </c>
      <c r="D47" s="108" t="n">
        <f aca="false">+D51</f>
        <v>1164365.487</v>
      </c>
      <c r="E47" s="109"/>
      <c r="F47" s="108" t="n">
        <f aca="false">+F51</f>
        <v>1164365.487</v>
      </c>
      <c r="G47" s="75"/>
      <c r="H47" s="108" t="n">
        <f aca="false">+H51</f>
        <v>1470560.487</v>
      </c>
      <c r="I47" s="110"/>
      <c r="J47" s="111" t="n">
        <f aca="false">+J51</f>
        <v>1458403.557</v>
      </c>
      <c r="K47" s="112"/>
      <c r="L47" s="108" t="n">
        <f aca="false">+L51</f>
        <v>1458403.557</v>
      </c>
      <c r="M47" s="108"/>
      <c r="N47" s="108" t="n">
        <f aca="false">+N51</f>
        <v>1458403.557</v>
      </c>
      <c r="O47" s="108"/>
      <c r="P47" s="108" t="n">
        <f aca="false">+P51</f>
        <v>1458403.557</v>
      </c>
      <c r="Q47" s="108"/>
      <c r="R47" s="108" t="n">
        <f aca="false">+R51</f>
        <v>1286194.596</v>
      </c>
      <c r="S47" s="108"/>
      <c r="T47" s="112"/>
      <c r="U47" s="108" t="n">
        <f aca="false">+U51</f>
        <v>1286194.596</v>
      </c>
    </row>
    <row r="48" customFormat="false" ht="13.5" hidden="false" customHeight="false" outlineLevel="0" collapsed="false">
      <c r="B48" s="101" t="s">
        <v>72</v>
      </c>
      <c r="C48" s="113" t="s">
        <v>73</v>
      </c>
      <c r="D48" s="114" t="n">
        <f aca="false">+D18</f>
        <v>7855536.58</v>
      </c>
      <c r="E48" s="115"/>
      <c r="F48" s="114" t="n">
        <f aca="false">+F18</f>
        <v>7855536.58</v>
      </c>
      <c r="G48" s="75"/>
      <c r="H48" s="114" t="n">
        <f aca="false">+H18</f>
        <v>9896836.58</v>
      </c>
      <c r="I48" s="116"/>
      <c r="J48" s="117" t="n">
        <f aca="false">+J18</f>
        <v>9815790.38</v>
      </c>
      <c r="K48" s="118"/>
      <c r="L48" s="114" t="n">
        <f aca="false">+L18</f>
        <v>9815790.38</v>
      </c>
      <c r="M48" s="114"/>
      <c r="N48" s="114" t="n">
        <f aca="false">+N18</f>
        <v>9815790.38</v>
      </c>
      <c r="O48" s="114"/>
      <c r="P48" s="114" t="n">
        <f aca="false">+P18</f>
        <v>9815790.38</v>
      </c>
      <c r="Q48" s="114"/>
      <c r="R48" s="114" t="n">
        <f aca="false">+R18</f>
        <v>8667730.64</v>
      </c>
      <c r="S48" s="114"/>
      <c r="T48" s="118"/>
      <c r="U48" s="114" t="n">
        <f aca="false">+U18</f>
        <v>8667730.64</v>
      </c>
    </row>
    <row r="49" customFormat="false" ht="13.5" hidden="false" customHeight="false" outlineLevel="0" collapsed="false">
      <c r="B49" s="101" t="s">
        <v>74</v>
      </c>
      <c r="C49" s="113" t="s">
        <v>75</v>
      </c>
      <c r="D49" s="114" t="n">
        <f aca="false">+D16</f>
        <v>93100</v>
      </c>
      <c r="E49" s="119"/>
      <c r="F49" s="114" t="n">
        <f aca="false">+F16</f>
        <v>93100</v>
      </c>
      <c r="G49" s="75"/>
      <c r="H49" s="114" t="n">
        <f aca="false">+H16</f>
        <v>93100</v>
      </c>
      <c r="I49" s="116"/>
      <c r="J49" s="117" t="n">
        <f aca="false">+J16</f>
        <v>93100</v>
      </c>
      <c r="K49" s="118"/>
      <c r="L49" s="114" t="n">
        <f aca="false">+L16</f>
        <v>93100</v>
      </c>
      <c r="M49" s="114"/>
      <c r="N49" s="114" t="n">
        <f aca="false">+N16</f>
        <v>93100</v>
      </c>
      <c r="O49" s="114"/>
      <c r="P49" s="114" t="n">
        <f aca="false">+P16</f>
        <v>93100</v>
      </c>
      <c r="Q49" s="114"/>
      <c r="R49" s="114" t="n">
        <f aca="false">+R16</f>
        <v>93100</v>
      </c>
      <c r="S49" s="114"/>
      <c r="T49" s="118"/>
      <c r="U49" s="114" t="n">
        <f aca="false">+U16</f>
        <v>93100</v>
      </c>
    </row>
    <row r="50" customFormat="false" ht="13.5" hidden="false" customHeight="false" outlineLevel="0" collapsed="false">
      <c r="B50" s="101" t="s">
        <v>76</v>
      </c>
      <c r="C50" s="113" t="s">
        <v>77</v>
      </c>
      <c r="D50" s="114" t="n">
        <f aca="false">D48-D49</f>
        <v>7762436.58</v>
      </c>
      <c r="E50" s="119"/>
      <c r="F50" s="114" t="n">
        <f aca="false">F48-F49</f>
        <v>7762436.58</v>
      </c>
      <c r="G50" s="75"/>
      <c r="H50" s="114" t="n">
        <f aca="false">H48-H49</f>
        <v>9803736.58</v>
      </c>
      <c r="I50" s="116"/>
      <c r="J50" s="117" t="n">
        <f aca="false">J48-J49</f>
        <v>9722690.38</v>
      </c>
      <c r="K50" s="118"/>
      <c r="L50" s="114" t="n">
        <f aca="false">L48-L49</f>
        <v>9722690.38</v>
      </c>
      <c r="M50" s="114"/>
      <c r="N50" s="114" t="n">
        <f aca="false">N48-N49</f>
        <v>9722690.38</v>
      </c>
      <c r="O50" s="114"/>
      <c r="P50" s="114" t="n">
        <f aca="false">P48-P49</f>
        <v>9722690.38</v>
      </c>
      <c r="Q50" s="114"/>
      <c r="R50" s="114" t="n">
        <f aca="false">R48-R49</f>
        <v>8574630.64</v>
      </c>
      <c r="S50" s="114"/>
      <c r="T50" s="118"/>
      <c r="U50" s="114" t="n">
        <f aca="false">U48-U49</f>
        <v>8574630.64</v>
      </c>
    </row>
    <row r="51" customFormat="false" ht="14.25" hidden="false" customHeight="true" outlineLevel="0" collapsed="false">
      <c r="B51" s="101" t="s">
        <v>78</v>
      </c>
      <c r="C51" s="113" t="s">
        <v>79</v>
      </c>
      <c r="D51" s="114" t="n">
        <f aca="false">D50*15/100</f>
        <v>1164365.487</v>
      </c>
      <c r="E51" s="119"/>
      <c r="F51" s="114" t="n">
        <f aca="false">F50*15/100</f>
        <v>1164365.487</v>
      </c>
      <c r="G51" s="75"/>
      <c r="H51" s="114" t="n">
        <f aca="false">H50*15/100</f>
        <v>1470560.487</v>
      </c>
      <c r="I51" s="116"/>
      <c r="J51" s="117" t="n">
        <f aca="false">J50*15/100</f>
        <v>1458403.557</v>
      </c>
      <c r="K51" s="118"/>
      <c r="L51" s="114" t="n">
        <f aca="false">L50*15/100</f>
        <v>1458403.557</v>
      </c>
      <c r="M51" s="114"/>
      <c r="N51" s="114" t="n">
        <f aca="false">N50*15/100</f>
        <v>1458403.557</v>
      </c>
      <c r="O51" s="114"/>
      <c r="P51" s="114" t="n">
        <f aca="false">P50*15/100</f>
        <v>1458403.557</v>
      </c>
      <c r="Q51" s="114"/>
      <c r="R51" s="114" t="n">
        <f aca="false">R50*15/100</f>
        <v>1286194.596</v>
      </c>
      <c r="S51" s="114"/>
      <c r="T51" s="118"/>
      <c r="U51" s="114" t="n">
        <f aca="false">U50*15/100</f>
        <v>1286194.596</v>
      </c>
    </row>
    <row r="52" customFormat="false" ht="12" hidden="false" customHeight="true" outlineLevel="0" collapsed="false">
      <c r="B52" s="85" t="s">
        <v>80</v>
      </c>
      <c r="C52" s="107" t="s">
        <v>81</v>
      </c>
      <c r="D52" s="120"/>
      <c r="E52" s="121"/>
      <c r="F52" s="120"/>
      <c r="G52" s="90"/>
      <c r="H52" s="120"/>
      <c r="I52" s="122"/>
      <c r="J52" s="122"/>
      <c r="K52" s="120"/>
      <c r="L52" s="120"/>
      <c r="M52" s="120"/>
      <c r="N52" s="120"/>
      <c r="O52" s="120"/>
      <c r="P52" s="120"/>
      <c r="Q52" s="120"/>
      <c r="R52" s="120"/>
      <c r="S52" s="120"/>
      <c r="T52" s="123"/>
      <c r="U52" s="120"/>
    </row>
    <row r="53" customFormat="false" ht="3" hidden="true" customHeight="true" outlineLevel="0" collapsed="false">
      <c r="B53" s="20"/>
      <c r="C53" s="105"/>
      <c r="D53" s="105"/>
      <c r="E53" s="105"/>
      <c r="F53" s="105"/>
      <c r="G53" s="105"/>
      <c r="H53" s="105"/>
      <c r="I53" s="106"/>
      <c r="J53" s="106"/>
      <c r="K53" s="105"/>
      <c r="L53" s="105"/>
      <c r="M53" s="105"/>
      <c r="N53" s="105"/>
      <c r="O53" s="105"/>
      <c r="P53" s="105"/>
      <c r="Q53" s="105"/>
      <c r="R53" s="105"/>
      <c r="S53" s="105"/>
      <c r="T53" s="105"/>
      <c r="U53" s="105"/>
    </row>
    <row r="54" customFormat="false" ht="11.25" hidden="false" customHeight="true" outlineLevel="0" collapsed="false">
      <c r="B54" s="19" t="s">
        <v>82</v>
      </c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</row>
    <row r="55" customFormat="false" ht="11.25" hidden="false" customHeight="true" outlineLevel="0" collapsed="false">
      <c r="B55" s="101" t="n">
        <v>1</v>
      </c>
      <c r="C55" s="113" t="s">
        <v>83</v>
      </c>
      <c r="D55" s="84"/>
      <c r="E55" s="84"/>
      <c r="F55" s="80" t="n">
        <f aca="false">D55+E55</f>
        <v>0</v>
      </c>
      <c r="G55" s="81"/>
      <c r="H55" s="77" t="n">
        <f aca="false">F55+G55</f>
        <v>0</v>
      </c>
      <c r="I55" s="82"/>
      <c r="J55" s="79" t="n">
        <f aca="false">H55+I55</f>
        <v>0</v>
      </c>
      <c r="K55" s="84"/>
      <c r="L55" s="77" t="n">
        <f aca="false">J55+K55</f>
        <v>0</v>
      </c>
      <c r="M55" s="77"/>
      <c r="N55" s="77" t="n">
        <f aca="false">L55+M55</f>
        <v>0</v>
      </c>
      <c r="O55" s="77"/>
      <c r="P55" s="77" t="n">
        <f aca="false">N55+O55</f>
        <v>0</v>
      </c>
      <c r="Q55" s="77"/>
      <c r="R55" s="77" t="n">
        <f aca="false">P55+Q55</f>
        <v>0</v>
      </c>
      <c r="S55" s="77"/>
      <c r="T55" s="81"/>
      <c r="U55" s="77" t="n">
        <f aca="false">J55+T55</f>
        <v>0</v>
      </c>
    </row>
    <row r="56" customFormat="false" ht="10.5" hidden="false" customHeight="true" outlineLevel="0" collapsed="false">
      <c r="B56" s="101" t="n">
        <v>2</v>
      </c>
      <c r="C56" s="113" t="s">
        <v>84</v>
      </c>
      <c r="D56" s="84"/>
      <c r="E56" s="84"/>
      <c r="F56" s="80" t="n">
        <f aca="false">+D56+E56</f>
        <v>0</v>
      </c>
      <c r="G56" s="81"/>
      <c r="H56" s="80" t="n">
        <f aca="false">+F56+G56</f>
        <v>0</v>
      </c>
      <c r="I56" s="83"/>
      <c r="J56" s="78" t="n">
        <f aca="false">+H56+I56</f>
        <v>0</v>
      </c>
      <c r="K56" s="81"/>
      <c r="L56" s="80" t="n">
        <f aca="false">+J56+K56</f>
        <v>0</v>
      </c>
      <c r="M56" s="80"/>
      <c r="N56" s="80" t="n">
        <f aca="false">+L56+M56</f>
        <v>0</v>
      </c>
      <c r="O56" s="80"/>
      <c r="P56" s="80" t="n">
        <f aca="false">+N56+O56</f>
        <v>0</v>
      </c>
      <c r="Q56" s="80"/>
      <c r="R56" s="80" t="n">
        <f aca="false">+P56+Q56</f>
        <v>0</v>
      </c>
      <c r="S56" s="80"/>
      <c r="T56" s="81"/>
      <c r="U56" s="80" t="n">
        <f aca="false">+J56+T56</f>
        <v>0</v>
      </c>
    </row>
    <row r="57" customFormat="false" ht="11.25" hidden="false" customHeight="true" outlineLevel="0" collapsed="false">
      <c r="B57" s="101" t="n">
        <v>3</v>
      </c>
      <c r="C57" s="113" t="s">
        <v>85</v>
      </c>
      <c r="D57" s="84"/>
      <c r="E57" s="84"/>
      <c r="F57" s="80" t="n">
        <f aca="false">F55+F56</f>
        <v>0</v>
      </c>
      <c r="G57" s="81"/>
      <c r="H57" s="80" t="n">
        <f aca="false">+F57+G57</f>
        <v>0</v>
      </c>
      <c r="I57" s="83"/>
      <c r="J57" s="78" t="n">
        <f aca="false">+H57+I57</f>
        <v>0</v>
      </c>
      <c r="K57" s="81"/>
      <c r="L57" s="80" t="n">
        <f aca="false">+J57+K57</f>
        <v>0</v>
      </c>
      <c r="M57" s="80"/>
      <c r="N57" s="80" t="n">
        <f aca="false">+L57+M57</f>
        <v>0</v>
      </c>
      <c r="O57" s="80"/>
      <c r="P57" s="80" t="n">
        <f aca="false">+N57+O57</f>
        <v>0</v>
      </c>
      <c r="Q57" s="80"/>
      <c r="R57" s="80" t="n">
        <f aca="false">+P57+Q57</f>
        <v>0</v>
      </c>
      <c r="S57" s="80"/>
      <c r="T57" s="81"/>
      <c r="U57" s="80" t="n">
        <f aca="false">+J57+T57</f>
        <v>0</v>
      </c>
    </row>
    <row r="58" customFormat="false" ht="12" hidden="false" customHeight="true" outlineLevel="0" collapsed="false">
      <c r="B58" s="124"/>
      <c r="C58" s="125" t="s">
        <v>86</v>
      </c>
      <c r="D58" s="126" t="n">
        <f aca="false">+D55+D56-D57</f>
        <v>0</v>
      </c>
      <c r="E58" s="127"/>
      <c r="F58" s="126" t="n">
        <f aca="false">+D58+E58</f>
        <v>0</v>
      </c>
      <c r="G58" s="128"/>
      <c r="H58" s="126" t="n">
        <f aca="false">+F58+G58</f>
        <v>0</v>
      </c>
      <c r="I58" s="129"/>
      <c r="J58" s="130" t="n">
        <f aca="false">+H58+I58</f>
        <v>0</v>
      </c>
      <c r="K58" s="128"/>
      <c r="L58" s="126" t="n">
        <f aca="false">+J58+K58</f>
        <v>0</v>
      </c>
      <c r="M58" s="126"/>
      <c r="N58" s="126" t="n">
        <f aca="false">+L58+M58</f>
        <v>0</v>
      </c>
      <c r="O58" s="126"/>
      <c r="P58" s="126" t="n">
        <f aca="false">+N58+O58</f>
        <v>0</v>
      </c>
      <c r="Q58" s="126"/>
      <c r="R58" s="126" t="n">
        <f aca="false">+P58+Q58</f>
        <v>0</v>
      </c>
      <c r="S58" s="126"/>
      <c r="T58" s="128"/>
      <c r="U58" s="126" t="n">
        <f aca="false">+J58+T58</f>
        <v>0</v>
      </c>
    </row>
    <row r="59" customFormat="false" ht="31.5" hidden="false" customHeight="true" outlineLevel="0" collapsed="false">
      <c r="B59" s="131"/>
      <c r="C59" s="132" t="s">
        <v>87</v>
      </c>
      <c r="D59" s="132"/>
      <c r="E59" s="132"/>
      <c r="F59" s="132"/>
      <c r="G59" s="132"/>
      <c r="H59" s="132"/>
      <c r="I59" s="132"/>
      <c r="J59" s="132"/>
      <c r="K59" s="132"/>
      <c r="L59" s="132"/>
      <c r="M59" s="132"/>
      <c r="N59" s="132"/>
      <c r="O59" s="132"/>
      <c r="P59" s="132"/>
      <c r="Q59" s="132"/>
      <c r="R59" s="132"/>
      <c r="S59" s="132"/>
      <c r="T59" s="132"/>
      <c r="U59" s="132"/>
    </row>
    <row r="60" customFormat="false" ht="12.75" hidden="false" customHeight="false" outlineLevel="0" collapsed="false">
      <c r="C60" s="133"/>
      <c r="D60" s="59"/>
      <c r="E60" s="59"/>
      <c r="F60" s="59"/>
      <c r="G60" s="59"/>
      <c r="H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</row>
    <row r="61" customFormat="false" ht="12.75" hidden="false" customHeight="false" outlineLevel="0" collapsed="false">
      <c r="C61" s="134"/>
    </row>
    <row r="63" customFormat="false" ht="15.75" hidden="false" customHeight="false" outlineLevel="0" collapsed="false">
      <c r="C63" s="135"/>
    </row>
    <row r="64" customFormat="false" ht="25.5" hidden="false" customHeight="true" outlineLevel="0" collapsed="false">
      <c r="C64" s="136"/>
      <c r="D64" s="136"/>
    </row>
    <row r="65" customFormat="false" ht="24" hidden="false" customHeight="true" outlineLevel="0" collapsed="false">
      <c r="C65" s="136"/>
      <c r="D65" s="136"/>
      <c r="E65" s="137"/>
      <c r="F65" s="137"/>
      <c r="G65" s="137"/>
      <c r="H65" s="137"/>
      <c r="I65" s="137"/>
      <c r="J65" s="137"/>
      <c r="K65" s="137"/>
      <c r="L65" s="137"/>
      <c r="M65" s="137"/>
      <c r="N65" s="137"/>
      <c r="O65" s="137"/>
      <c r="P65" s="137"/>
      <c r="Q65" s="137"/>
      <c r="R65" s="137"/>
      <c r="S65" s="137"/>
      <c r="T65" s="137"/>
      <c r="U65" s="137"/>
    </row>
    <row r="66" customFormat="false" ht="25.5" hidden="false" customHeight="true" outlineLevel="0" collapsed="false">
      <c r="C66" s="136"/>
      <c r="D66" s="136"/>
      <c r="E66" s="137"/>
      <c r="F66" s="137"/>
      <c r="G66" s="137"/>
      <c r="H66" s="137"/>
      <c r="I66" s="137"/>
      <c r="J66" s="137"/>
      <c r="K66" s="137"/>
      <c r="L66" s="137"/>
      <c r="M66" s="137"/>
      <c r="N66" s="137"/>
      <c r="O66" s="137"/>
      <c r="P66" s="137"/>
      <c r="Q66" s="137"/>
      <c r="R66" s="137"/>
      <c r="S66" s="137"/>
      <c r="T66" s="137"/>
      <c r="U66" s="137"/>
    </row>
  </sheetData>
  <mergeCells count="22">
    <mergeCell ref="B1:C1"/>
    <mergeCell ref="T1:V1"/>
    <mergeCell ref="T2:V2"/>
    <mergeCell ref="B3:U3"/>
    <mergeCell ref="B5:B6"/>
    <mergeCell ref="C5:C6"/>
    <mergeCell ref="D5:D6"/>
    <mergeCell ref="E5:F5"/>
    <mergeCell ref="G5:H5"/>
    <mergeCell ref="I5:J5"/>
    <mergeCell ref="K5:L5"/>
    <mergeCell ref="M5:N5"/>
    <mergeCell ref="O5:P5"/>
    <mergeCell ref="Q5:R5"/>
    <mergeCell ref="T5:U5"/>
    <mergeCell ref="B7:U7"/>
    <mergeCell ref="B28:B33"/>
    <mergeCell ref="B54:U54"/>
    <mergeCell ref="C59:U59"/>
    <mergeCell ref="C64:D64"/>
    <mergeCell ref="C65:D65"/>
    <mergeCell ref="C66:D66"/>
  </mergeCells>
  <printOptions headings="false" gridLines="false" gridLinesSet="true" horizontalCentered="false" verticalCentered="false"/>
  <pageMargins left="0" right="0" top="0" bottom="0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1:AB66"/>
  <sheetViews>
    <sheetView showFormulas="false" showGridLines="true" showRowColHeaders="true" showZeros="true" rightToLeft="false" tabSelected="false" showOutlineSymbols="true" defaultGridColor="true" view="pageBreakPreview" topLeftCell="B1" colorId="64" zoomScale="90" zoomScaleNormal="100" zoomScalePageLayoutView="90" workbookViewId="0">
      <selection pane="topLeft" activeCell="W25" activeCellId="0" sqref="W25"/>
    </sheetView>
  </sheetViews>
  <sheetFormatPr defaultColWidth="9.01171875" defaultRowHeight="12.75" zeroHeight="false" outlineLevelRow="0" outlineLevelCol="0"/>
  <cols>
    <col collapsed="false" customWidth="true" hidden="true" outlineLevel="0" max="1" min="1" style="1" width="9.13"/>
    <col collapsed="false" customWidth="true" hidden="false" outlineLevel="0" max="2" min="2" style="1" width="4.71"/>
    <col collapsed="false" customWidth="true" hidden="false" outlineLevel="0" max="3" min="3" style="1" width="67.41"/>
    <col collapsed="false" customWidth="true" hidden="false" outlineLevel="0" max="4" min="4" style="1" width="11.86"/>
    <col collapsed="false" customWidth="true" hidden="false" outlineLevel="0" max="5" min="5" style="1" width="12.42"/>
    <col collapsed="false" customWidth="true" hidden="false" outlineLevel="0" max="6" min="6" style="1" width="13.02"/>
    <col collapsed="false" customWidth="true" hidden="true" outlineLevel="0" max="7" min="7" style="1" width="12.71"/>
    <col collapsed="false" customWidth="true" hidden="true" outlineLevel="0" max="8" min="8" style="1" width="13.86"/>
    <col collapsed="false" customWidth="true" hidden="true" outlineLevel="0" max="9" min="9" style="1" width="12.57"/>
    <col collapsed="false" customWidth="true" hidden="true" outlineLevel="0" max="10" min="10" style="1" width="12.86"/>
    <col collapsed="false" customWidth="true" hidden="true" outlineLevel="0" max="11" min="11" style="1" width="8.14"/>
    <col collapsed="false" customWidth="true" hidden="true" outlineLevel="0" max="12" min="12" style="1" width="10"/>
    <col collapsed="false" customWidth="false" hidden="true" outlineLevel="0" max="13" min="13" style="1" width="9"/>
    <col collapsed="false" customWidth="true" hidden="true" outlineLevel="0" max="14" min="14" style="1" width="13.14"/>
    <col collapsed="false" customWidth="true" hidden="true" outlineLevel="0" max="15" min="15" style="1" width="9.85"/>
    <col collapsed="false" customWidth="true" hidden="true" outlineLevel="0" max="16" min="16" style="1" width="15.88"/>
    <col collapsed="false" customWidth="true" hidden="true" outlineLevel="0" max="17" min="17" style="1" width="13.57"/>
    <col collapsed="false" customWidth="true" hidden="true" outlineLevel="0" max="18" min="18" style="1" width="15.71"/>
    <col collapsed="false" customWidth="true" hidden="true" outlineLevel="0" max="19" min="19" style="1" width="18"/>
    <col collapsed="false" customWidth="true" hidden="true" outlineLevel="0" max="20" min="20" style="1" width="15"/>
    <col collapsed="false" customWidth="true" hidden="true" outlineLevel="0" max="21" min="21" style="1" width="17.71"/>
    <col collapsed="false" customWidth="true" hidden="false" outlineLevel="0" max="23" min="22" style="1" width="10.71"/>
    <col collapsed="false" customWidth="true" hidden="false" outlineLevel="0" max="24" min="24" style="1" width="9.29"/>
    <col collapsed="false" customWidth="false" hidden="false" outlineLevel="0" max="25" min="25" style="1" width="9"/>
    <col collapsed="false" customWidth="true" hidden="false" outlineLevel="0" max="26" min="26" style="1" width="28.57"/>
    <col collapsed="false" customWidth="true" hidden="false" outlineLevel="0" max="27" min="27" style="1" width="13.7"/>
    <col collapsed="false" customWidth="true" hidden="false" outlineLevel="0" max="28" min="28" style="1" width="11.42"/>
    <col collapsed="false" customWidth="false" hidden="false" outlineLevel="0" max="256" min="29" style="1" width="9"/>
    <col collapsed="false" customWidth="true" hidden="true" outlineLevel="0" max="257" min="257" style="1" width="11.52"/>
    <col collapsed="false" customWidth="true" hidden="false" outlineLevel="0" max="258" min="258" style="1" width="4.71"/>
    <col collapsed="false" customWidth="true" hidden="false" outlineLevel="0" max="259" min="259" style="1" width="67.41"/>
    <col collapsed="false" customWidth="true" hidden="false" outlineLevel="0" max="260" min="260" style="1" width="11.86"/>
    <col collapsed="false" customWidth="true" hidden="false" outlineLevel="0" max="261" min="261" style="1" width="12.42"/>
    <col collapsed="false" customWidth="true" hidden="false" outlineLevel="0" max="262" min="262" style="1" width="11.3"/>
    <col collapsed="false" customWidth="true" hidden="true" outlineLevel="0" max="277" min="263" style="1" width="11.52"/>
    <col collapsed="false" customWidth="true" hidden="false" outlineLevel="0" max="279" min="278" style="1" width="10.71"/>
    <col collapsed="false" customWidth="true" hidden="false" outlineLevel="0" max="280" min="280" style="1" width="9.29"/>
    <col collapsed="false" customWidth="false" hidden="false" outlineLevel="0" max="281" min="281" style="1" width="9"/>
    <col collapsed="false" customWidth="true" hidden="false" outlineLevel="0" max="282" min="282" style="1" width="28.57"/>
    <col collapsed="false" customWidth="true" hidden="false" outlineLevel="0" max="283" min="283" style="1" width="13.7"/>
    <col collapsed="false" customWidth="true" hidden="false" outlineLevel="0" max="284" min="284" style="1" width="11.42"/>
    <col collapsed="false" customWidth="false" hidden="false" outlineLevel="0" max="512" min="285" style="1" width="9"/>
    <col collapsed="false" customWidth="true" hidden="true" outlineLevel="0" max="513" min="513" style="1" width="11.52"/>
    <col collapsed="false" customWidth="true" hidden="false" outlineLevel="0" max="514" min="514" style="1" width="4.71"/>
    <col collapsed="false" customWidth="true" hidden="false" outlineLevel="0" max="515" min="515" style="1" width="67.41"/>
    <col collapsed="false" customWidth="true" hidden="false" outlineLevel="0" max="516" min="516" style="1" width="11.86"/>
    <col collapsed="false" customWidth="true" hidden="false" outlineLevel="0" max="517" min="517" style="1" width="12.42"/>
    <col collapsed="false" customWidth="true" hidden="false" outlineLevel="0" max="518" min="518" style="1" width="11.3"/>
    <col collapsed="false" customWidth="true" hidden="true" outlineLevel="0" max="533" min="519" style="1" width="11.52"/>
    <col collapsed="false" customWidth="true" hidden="false" outlineLevel="0" max="535" min="534" style="1" width="10.71"/>
    <col collapsed="false" customWidth="true" hidden="false" outlineLevel="0" max="536" min="536" style="1" width="9.29"/>
    <col collapsed="false" customWidth="false" hidden="false" outlineLevel="0" max="537" min="537" style="1" width="9"/>
    <col collapsed="false" customWidth="true" hidden="false" outlineLevel="0" max="538" min="538" style="1" width="28.57"/>
    <col collapsed="false" customWidth="true" hidden="false" outlineLevel="0" max="539" min="539" style="1" width="13.7"/>
    <col collapsed="false" customWidth="true" hidden="false" outlineLevel="0" max="540" min="540" style="1" width="11.42"/>
    <col collapsed="false" customWidth="false" hidden="false" outlineLevel="0" max="768" min="541" style="1" width="9"/>
    <col collapsed="false" customWidth="true" hidden="true" outlineLevel="0" max="769" min="769" style="1" width="11.52"/>
    <col collapsed="false" customWidth="true" hidden="false" outlineLevel="0" max="770" min="770" style="1" width="4.71"/>
    <col collapsed="false" customWidth="true" hidden="false" outlineLevel="0" max="771" min="771" style="1" width="67.41"/>
    <col collapsed="false" customWidth="true" hidden="false" outlineLevel="0" max="772" min="772" style="1" width="11.86"/>
    <col collapsed="false" customWidth="true" hidden="false" outlineLevel="0" max="773" min="773" style="1" width="12.42"/>
    <col collapsed="false" customWidth="true" hidden="false" outlineLevel="0" max="774" min="774" style="1" width="11.3"/>
    <col collapsed="false" customWidth="true" hidden="true" outlineLevel="0" max="789" min="775" style="1" width="11.52"/>
    <col collapsed="false" customWidth="true" hidden="false" outlineLevel="0" max="791" min="790" style="1" width="10.71"/>
    <col collapsed="false" customWidth="true" hidden="false" outlineLevel="0" max="792" min="792" style="1" width="9.29"/>
    <col collapsed="false" customWidth="false" hidden="false" outlineLevel="0" max="793" min="793" style="1" width="9"/>
    <col collapsed="false" customWidth="true" hidden="false" outlineLevel="0" max="794" min="794" style="1" width="28.57"/>
    <col collapsed="false" customWidth="true" hidden="false" outlineLevel="0" max="795" min="795" style="1" width="13.7"/>
    <col collapsed="false" customWidth="true" hidden="false" outlineLevel="0" max="796" min="796" style="1" width="11.42"/>
    <col collapsed="false" customWidth="false" hidden="false" outlineLevel="0" max="1024" min="797" style="1" width="9"/>
  </cols>
  <sheetData>
    <row r="1" customFormat="false" ht="12.75" hidden="false" customHeight="true" outlineLevel="0" collapsed="false">
      <c r="B1" s="2"/>
      <c r="C1" s="2"/>
      <c r="T1" s="3"/>
      <c r="U1" s="3"/>
      <c r="V1" s="3"/>
    </row>
    <row r="2" customFormat="false" ht="12.75" hidden="false" customHeight="true" outlineLevel="0" collapsed="false">
      <c r="T2" s="3"/>
      <c r="U2" s="3"/>
      <c r="V2" s="3"/>
    </row>
    <row r="3" customFormat="false" ht="19.5" hidden="false" customHeight="true" outlineLevel="0" collapsed="false">
      <c r="B3" s="4" t="s">
        <v>90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5"/>
    </row>
    <row r="4" customFormat="false" ht="13.5" hidden="false" customHeight="true" outlineLevel="0" collapsed="false">
      <c r="C4" s="6"/>
      <c r="D4" s="7"/>
      <c r="E4" s="7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8" t="s">
        <v>1</v>
      </c>
    </row>
    <row r="5" customFormat="false" ht="72" hidden="false" customHeight="true" outlineLevel="0" collapsed="false">
      <c r="B5" s="9" t="s">
        <v>2</v>
      </c>
      <c r="C5" s="10" t="s">
        <v>3</v>
      </c>
      <c r="D5" s="11" t="s">
        <v>4</v>
      </c>
      <c r="E5" s="12" t="s">
        <v>5</v>
      </c>
      <c r="F5" s="12"/>
      <c r="G5" s="13" t="s">
        <v>6</v>
      </c>
      <c r="H5" s="13"/>
      <c r="I5" s="12" t="s">
        <v>7</v>
      </c>
      <c r="J5" s="12"/>
      <c r="K5" s="12" t="s">
        <v>8</v>
      </c>
      <c r="L5" s="12"/>
      <c r="M5" s="12" t="s">
        <v>9</v>
      </c>
      <c r="N5" s="12"/>
      <c r="O5" s="12" t="s">
        <v>10</v>
      </c>
      <c r="P5" s="12"/>
      <c r="Q5" s="12" t="s">
        <v>11</v>
      </c>
      <c r="R5" s="12"/>
      <c r="S5" s="13"/>
      <c r="T5" s="12" t="s">
        <v>12</v>
      </c>
      <c r="U5" s="12"/>
    </row>
    <row r="6" customFormat="false" ht="41.25" hidden="false" customHeight="true" outlineLevel="0" collapsed="false">
      <c r="B6" s="9"/>
      <c r="C6" s="10"/>
      <c r="D6" s="11"/>
      <c r="E6" s="14" t="s">
        <v>13</v>
      </c>
      <c r="F6" s="15" t="s">
        <v>14</v>
      </c>
      <c r="G6" s="16" t="s">
        <v>13</v>
      </c>
      <c r="H6" s="17" t="s">
        <v>14</v>
      </c>
      <c r="I6" s="14" t="s">
        <v>13</v>
      </c>
      <c r="J6" s="15" t="s">
        <v>14</v>
      </c>
      <c r="K6" s="14" t="s">
        <v>13</v>
      </c>
      <c r="L6" s="15" t="s">
        <v>14</v>
      </c>
      <c r="M6" s="14" t="s">
        <v>13</v>
      </c>
      <c r="N6" s="15" t="s">
        <v>14</v>
      </c>
      <c r="O6" s="14" t="s">
        <v>13</v>
      </c>
      <c r="P6" s="15" t="s">
        <v>14</v>
      </c>
      <c r="Q6" s="14" t="s">
        <v>13</v>
      </c>
      <c r="R6" s="15" t="s">
        <v>14</v>
      </c>
      <c r="S6" s="18"/>
      <c r="T6" s="14" t="s">
        <v>13</v>
      </c>
      <c r="U6" s="15" t="s">
        <v>14</v>
      </c>
    </row>
    <row r="7" customFormat="false" ht="11.25" hidden="false" customHeight="true" outlineLevel="0" collapsed="false">
      <c r="B7" s="19" t="s">
        <v>15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</row>
    <row r="8" customFormat="false" ht="13.5" hidden="false" customHeight="false" outlineLevel="0" collapsed="false">
      <c r="B8" s="20" t="s">
        <v>16</v>
      </c>
      <c r="C8" s="21" t="s">
        <v>17</v>
      </c>
      <c r="D8" s="22" t="n">
        <f aca="false">+D10+D13</f>
        <v>7593991.98</v>
      </c>
      <c r="E8" s="22" t="n">
        <f aca="false">+E10+E13</f>
        <v>0</v>
      </c>
      <c r="F8" s="22" t="n">
        <f aca="false">+F10+F13</f>
        <v>7593991.98</v>
      </c>
      <c r="G8" s="22" t="n">
        <f aca="false">+G10+G13</f>
        <v>2041300</v>
      </c>
      <c r="H8" s="22" t="n">
        <f aca="false">+H10+H13</f>
        <v>9635291.98</v>
      </c>
      <c r="I8" s="23" t="n">
        <f aca="false">+I10+I13</f>
        <v>-81046.2</v>
      </c>
      <c r="J8" s="23" t="n">
        <f aca="false">+J10+J13</f>
        <v>9554245.78</v>
      </c>
      <c r="K8" s="22" t="n">
        <f aca="false">+K10+K13</f>
        <v>0</v>
      </c>
      <c r="L8" s="22" t="n">
        <f aca="false">+L10+L13</f>
        <v>9554245.78</v>
      </c>
      <c r="M8" s="22" t="n">
        <f aca="false">+M10+M13</f>
        <v>0</v>
      </c>
      <c r="N8" s="22" t="n">
        <f aca="false">+N10+N13</f>
        <v>9554245.78</v>
      </c>
      <c r="O8" s="22" t="n">
        <f aca="false">O10+O13</f>
        <v>0</v>
      </c>
      <c r="P8" s="22" t="n">
        <f aca="false">N8+O8</f>
        <v>9554245.78</v>
      </c>
      <c r="Q8" s="24" t="n">
        <f aca="false">Q10+Q13</f>
        <v>-1093390.23</v>
      </c>
      <c r="R8" s="22" t="n">
        <f aca="false">P8+Q8</f>
        <v>8460855.55</v>
      </c>
      <c r="S8" s="24"/>
      <c r="T8" s="22" t="n">
        <f aca="false">+T10+T13</f>
        <v>0</v>
      </c>
      <c r="U8" s="22" t="n">
        <f aca="false">R8+T8</f>
        <v>8460855.55</v>
      </c>
    </row>
    <row r="9" customFormat="false" ht="10.5" hidden="false" customHeight="true" outlineLevel="0" collapsed="false">
      <c r="B9" s="20"/>
      <c r="C9" s="25" t="s">
        <v>18</v>
      </c>
      <c r="D9" s="26"/>
      <c r="E9" s="26"/>
      <c r="F9" s="26"/>
      <c r="G9" s="26"/>
      <c r="H9" s="26"/>
      <c r="I9" s="27"/>
      <c r="J9" s="27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</row>
    <row r="10" customFormat="false" ht="13.5" hidden="false" customHeight="false" outlineLevel="0" collapsed="false">
      <c r="B10" s="20" t="s">
        <v>19</v>
      </c>
      <c r="C10" s="21" t="s">
        <v>20</v>
      </c>
      <c r="D10" s="22" t="n">
        <f aca="false">D11+D12</f>
        <v>5230891.98</v>
      </c>
      <c r="E10" s="22" t="n">
        <f aca="false">E11+E12</f>
        <v>0</v>
      </c>
      <c r="F10" s="22" t="n">
        <f aca="false">F11+F12</f>
        <v>5230891.98</v>
      </c>
      <c r="G10" s="22" t="n">
        <f aca="false">G11+G12</f>
        <v>0</v>
      </c>
      <c r="H10" s="22" t="n">
        <f aca="false">H11+H12</f>
        <v>5230891.98</v>
      </c>
      <c r="I10" s="23" t="n">
        <f aca="false">I11+I12</f>
        <v>0</v>
      </c>
      <c r="J10" s="23" t="n">
        <f aca="false">J11+J12</f>
        <v>5230891.98</v>
      </c>
      <c r="K10" s="22" t="n">
        <f aca="false">K11+K12</f>
        <v>0</v>
      </c>
      <c r="L10" s="22" t="n">
        <f aca="false">L11+L12</f>
        <v>5230891.98</v>
      </c>
      <c r="M10" s="22" t="n">
        <f aca="false">M11+M12</f>
        <v>0</v>
      </c>
      <c r="N10" s="22" t="n">
        <f aca="false">N11+N12</f>
        <v>5230891.98</v>
      </c>
      <c r="O10" s="22" t="n">
        <f aca="false">O11+O12</f>
        <v>0</v>
      </c>
      <c r="P10" s="22" t="n">
        <f aca="false">N10+O10</f>
        <v>5230891.98</v>
      </c>
      <c r="Q10" s="24" t="n">
        <f aca="false">Q11+Q12</f>
        <v>-1093390.23</v>
      </c>
      <c r="R10" s="22" t="n">
        <f aca="false">P10+Q10</f>
        <v>4137501.75</v>
      </c>
      <c r="S10" s="24"/>
      <c r="T10" s="22" t="n">
        <f aca="false">T11+T12</f>
        <v>0</v>
      </c>
      <c r="U10" s="22" t="n">
        <f aca="false">R10+T10</f>
        <v>4137501.75</v>
      </c>
    </row>
    <row r="11" customFormat="false" ht="13.5" hidden="false" customHeight="false" outlineLevel="0" collapsed="false">
      <c r="B11" s="20"/>
      <c r="C11" s="25" t="s">
        <v>21</v>
      </c>
      <c r="D11" s="26" t="n">
        <v>5202091.98</v>
      </c>
      <c r="E11" s="26" t="n">
        <v>0</v>
      </c>
      <c r="F11" s="24" t="n">
        <f aca="false">D11+E11</f>
        <v>5202091.98</v>
      </c>
      <c r="G11" s="26" t="n">
        <v>0</v>
      </c>
      <c r="H11" s="24" t="n">
        <f aca="false">F11+G11</f>
        <v>5202091.98</v>
      </c>
      <c r="I11" s="27" t="n">
        <v>0</v>
      </c>
      <c r="J11" s="28" t="n">
        <f aca="false">H11+I11</f>
        <v>5202091.98</v>
      </c>
      <c r="K11" s="26" t="n">
        <v>0</v>
      </c>
      <c r="L11" s="24" t="n">
        <f aca="false">J11+K11</f>
        <v>5202091.98</v>
      </c>
      <c r="M11" s="24"/>
      <c r="N11" s="24" t="n">
        <f aca="false">L11+M11</f>
        <v>5202091.98</v>
      </c>
      <c r="O11" s="24"/>
      <c r="P11" s="24" t="n">
        <f aca="false">N11+O11</f>
        <v>5202091.98</v>
      </c>
      <c r="Q11" s="24" t="n">
        <v>-1093390.23</v>
      </c>
      <c r="R11" s="24" t="n">
        <f aca="false">P11+Q11</f>
        <v>4108701.75</v>
      </c>
      <c r="S11" s="24"/>
      <c r="T11" s="26" t="n">
        <v>0</v>
      </c>
      <c r="U11" s="24" t="n">
        <f aca="false">P11+T11</f>
        <v>5202091.98</v>
      </c>
    </row>
    <row r="12" customFormat="false" ht="13.5" hidden="false" customHeight="false" outlineLevel="0" collapsed="false">
      <c r="B12" s="20"/>
      <c r="C12" s="25" t="s">
        <v>22</v>
      </c>
      <c r="D12" s="26" t="n">
        <v>28800</v>
      </c>
      <c r="E12" s="26" t="n">
        <v>0</v>
      </c>
      <c r="F12" s="24" t="n">
        <f aca="false">D12+E12</f>
        <v>28800</v>
      </c>
      <c r="G12" s="26" t="n">
        <v>0</v>
      </c>
      <c r="H12" s="24" t="n">
        <f aca="false">F12+G12</f>
        <v>28800</v>
      </c>
      <c r="I12" s="27" t="n">
        <v>0</v>
      </c>
      <c r="J12" s="28" t="n">
        <f aca="false">H12+I12</f>
        <v>28800</v>
      </c>
      <c r="K12" s="26" t="n">
        <v>0</v>
      </c>
      <c r="L12" s="24" t="n">
        <f aca="false">J12+K12</f>
        <v>28800</v>
      </c>
      <c r="M12" s="24" t="n">
        <v>0</v>
      </c>
      <c r="N12" s="24" t="n">
        <f aca="false">L12+M12</f>
        <v>28800</v>
      </c>
      <c r="O12" s="24" t="n">
        <v>0</v>
      </c>
      <c r="P12" s="24" t="n">
        <f aca="false">N12+O12</f>
        <v>28800</v>
      </c>
      <c r="Q12" s="24"/>
      <c r="R12" s="24" t="n">
        <f aca="false">P12+Q12</f>
        <v>28800</v>
      </c>
      <c r="S12" s="24"/>
      <c r="T12" s="26" t="n">
        <v>0</v>
      </c>
      <c r="U12" s="24" t="n">
        <f aca="false">P12+T12</f>
        <v>28800</v>
      </c>
    </row>
    <row r="13" customFormat="false" ht="13.5" hidden="false" customHeight="false" outlineLevel="0" collapsed="false">
      <c r="B13" s="20" t="s">
        <v>23</v>
      </c>
      <c r="C13" s="21" t="s">
        <v>24</v>
      </c>
      <c r="D13" s="22" t="n">
        <f aca="false">SUM(D14:D17)</f>
        <v>2363100</v>
      </c>
      <c r="E13" s="22" t="n">
        <f aca="false">SUM(E14:E17)</f>
        <v>0</v>
      </c>
      <c r="F13" s="22" t="n">
        <f aca="false">SUM(F14:F17)</f>
        <v>2363100</v>
      </c>
      <c r="G13" s="22" t="n">
        <f aca="false">SUM(G14:G17)</f>
        <v>2041300</v>
      </c>
      <c r="H13" s="22" t="n">
        <f aca="false">SUM(H14:H17)</f>
        <v>4404400</v>
      </c>
      <c r="I13" s="23" t="n">
        <f aca="false">SUM(I14:I17)</f>
        <v>-81046.2</v>
      </c>
      <c r="J13" s="23" t="n">
        <f aca="false">SUM(J14:J17)</f>
        <v>4323353.8</v>
      </c>
      <c r="K13" s="22" t="n">
        <f aca="false">SUM(K14:K17)</f>
        <v>0</v>
      </c>
      <c r="L13" s="22" t="n">
        <f aca="false">SUM(L14:L17)</f>
        <v>4323353.8</v>
      </c>
      <c r="M13" s="22" t="n">
        <f aca="false">SUM(M14:M17)</f>
        <v>0</v>
      </c>
      <c r="N13" s="22" t="n">
        <f aca="false">SUM(N14:N17)</f>
        <v>4323353.8</v>
      </c>
      <c r="O13" s="22" t="n">
        <f aca="false">O14+O15+O16+O17</f>
        <v>0</v>
      </c>
      <c r="P13" s="22" t="n">
        <f aca="false">N13+O13</f>
        <v>4323353.8</v>
      </c>
      <c r="Q13" s="24" t="n">
        <f aca="false">Q14+Q15+Q16+Q17</f>
        <v>0</v>
      </c>
      <c r="R13" s="22" t="n">
        <f aca="false">P13+Q13</f>
        <v>4323353.8</v>
      </c>
      <c r="S13" s="24"/>
      <c r="T13" s="22" t="n">
        <f aca="false">SUM(T14:T17)</f>
        <v>0</v>
      </c>
      <c r="U13" s="22" t="n">
        <f aca="false">R13+T13</f>
        <v>4323353.8</v>
      </c>
    </row>
    <row r="14" customFormat="false" ht="13.5" hidden="false" customHeight="false" outlineLevel="0" collapsed="false">
      <c r="B14" s="20"/>
      <c r="C14" s="25" t="s">
        <v>25</v>
      </c>
      <c r="D14" s="26" t="n">
        <v>2270000</v>
      </c>
      <c r="E14" s="26"/>
      <c r="F14" s="24" t="n">
        <f aca="false">D14+E14</f>
        <v>2270000</v>
      </c>
      <c r="G14" s="26" t="n">
        <v>652000</v>
      </c>
      <c r="H14" s="24" t="n">
        <f aca="false">F14+G14</f>
        <v>2922000</v>
      </c>
      <c r="I14" s="27"/>
      <c r="J14" s="27" t="n">
        <f aca="false">H14+I14</f>
        <v>2922000</v>
      </c>
      <c r="K14" s="26"/>
      <c r="L14" s="26" t="n">
        <f aca="false">J14+K14</f>
        <v>2922000</v>
      </c>
      <c r="M14" s="26"/>
      <c r="N14" s="26" t="n">
        <f aca="false">L14+M14</f>
        <v>2922000</v>
      </c>
      <c r="O14" s="26"/>
      <c r="P14" s="24" t="n">
        <f aca="false">N14+O14</f>
        <v>2922000</v>
      </c>
      <c r="Q14" s="24"/>
      <c r="R14" s="24" t="n">
        <f aca="false">P14+Q14</f>
        <v>2922000</v>
      </c>
      <c r="S14" s="24"/>
      <c r="T14" s="26"/>
      <c r="U14" s="24" t="n">
        <f aca="false">R14+T14</f>
        <v>2922000</v>
      </c>
      <c r="Z14" s="29"/>
    </row>
    <row r="15" customFormat="false" ht="13.5" hidden="false" customHeight="false" outlineLevel="0" collapsed="false">
      <c r="B15" s="20"/>
      <c r="C15" s="25" t="s">
        <v>26</v>
      </c>
      <c r="D15" s="26" t="n">
        <v>0</v>
      </c>
      <c r="E15" s="26"/>
      <c r="F15" s="24" t="n">
        <f aca="false">D15+E15</f>
        <v>0</v>
      </c>
      <c r="G15" s="26"/>
      <c r="H15" s="24" t="n">
        <f aca="false">F15+G15</f>
        <v>0</v>
      </c>
      <c r="I15" s="27" t="n">
        <v>0</v>
      </c>
      <c r="J15" s="27" t="n">
        <f aca="false">H15+I15</f>
        <v>0</v>
      </c>
      <c r="K15" s="26" t="n">
        <v>0</v>
      </c>
      <c r="L15" s="26" t="n">
        <f aca="false">J15+K15</f>
        <v>0</v>
      </c>
      <c r="M15" s="26"/>
      <c r="N15" s="26" t="n">
        <f aca="false">L15+M15</f>
        <v>0</v>
      </c>
      <c r="O15" s="26"/>
      <c r="P15" s="24" t="n">
        <f aca="false">N15+O15</f>
        <v>0</v>
      </c>
      <c r="Q15" s="24"/>
      <c r="R15" s="24" t="n">
        <f aca="false">P15+Q15</f>
        <v>0</v>
      </c>
      <c r="S15" s="24"/>
      <c r="T15" s="26"/>
      <c r="U15" s="24" t="n">
        <f aca="false">R15+T15</f>
        <v>0</v>
      </c>
    </row>
    <row r="16" customFormat="false" ht="13.5" hidden="false" customHeight="false" outlineLevel="0" collapsed="false">
      <c r="B16" s="20"/>
      <c r="C16" s="25" t="s">
        <v>27</v>
      </c>
      <c r="D16" s="26" t="n">
        <v>93100</v>
      </c>
      <c r="E16" s="26"/>
      <c r="F16" s="24" t="n">
        <f aca="false">D16+E16</f>
        <v>93100</v>
      </c>
      <c r="G16" s="26"/>
      <c r="H16" s="24" t="n">
        <f aca="false">F16+G16</f>
        <v>93100</v>
      </c>
      <c r="I16" s="27"/>
      <c r="J16" s="27" t="n">
        <f aca="false">H16+I16</f>
        <v>93100</v>
      </c>
      <c r="K16" s="26"/>
      <c r="L16" s="26" t="n">
        <f aca="false">J16+K16</f>
        <v>93100</v>
      </c>
      <c r="M16" s="26"/>
      <c r="N16" s="26" t="n">
        <f aca="false">L16+M16</f>
        <v>93100</v>
      </c>
      <c r="O16" s="26"/>
      <c r="P16" s="24" t="n">
        <f aca="false">N16+O16</f>
        <v>93100</v>
      </c>
      <c r="Q16" s="24"/>
      <c r="R16" s="24" t="n">
        <f aca="false">P16+Q16</f>
        <v>93100</v>
      </c>
      <c r="S16" s="24"/>
      <c r="T16" s="26"/>
      <c r="U16" s="24" t="n">
        <f aca="false">R16+T16</f>
        <v>93100</v>
      </c>
    </row>
    <row r="17" customFormat="false" ht="12" hidden="false" customHeight="true" outlineLevel="0" collapsed="false">
      <c r="B17" s="20"/>
      <c r="C17" s="25" t="s">
        <v>28</v>
      </c>
      <c r="D17" s="26" t="n">
        <v>0</v>
      </c>
      <c r="E17" s="26"/>
      <c r="F17" s="24" t="n">
        <f aca="false">D17+E17</f>
        <v>0</v>
      </c>
      <c r="G17" s="26" t="n">
        <v>1389300</v>
      </c>
      <c r="H17" s="24" t="n">
        <f aca="false">F17+G17</f>
        <v>1389300</v>
      </c>
      <c r="I17" s="27" t="n">
        <v>-81046.2</v>
      </c>
      <c r="J17" s="27" t="n">
        <f aca="false">H17+I17</f>
        <v>1308253.8</v>
      </c>
      <c r="K17" s="26"/>
      <c r="L17" s="26" t="n">
        <f aca="false">J17+K17</f>
        <v>1308253.8</v>
      </c>
      <c r="M17" s="26" t="n">
        <v>0</v>
      </c>
      <c r="N17" s="26" t="n">
        <f aca="false">L17+M17</f>
        <v>1308253.8</v>
      </c>
      <c r="O17" s="26" t="n">
        <v>0</v>
      </c>
      <c r="P17" s="24" t="n">
        <f aca="false">N17+O17</f>
        <v>1308253.8</v>
      </c>
      <c r="Q17" s="24"/>
      <c r="R17" s="24" t="n">
        <f aca="false">P17+Q17</f>
        <v>1308253.8</v>
      </c>
      <c r="S17" s="24"/>
      <c r="T17" s="26" t="n">
        <v>0</v>
      </c>
      <c r="U17" s="24" t="n">
        <f aca="false">R17+T17</f>
        <v>1308253.8</v>
      </c>
    </row>
    <row r="18" customFormat="false" ht="13.5" hidden="false" customHeight="false" outlineLevel="0" collapsed="false">
      <c r="B18" s="30" t="n">
        <v>2</v>
      </c>
      <c r="C18" s="31" t="s">
        <v>29</v>
      </c>
      <c r="D18" s="32" t="n">
        <v>7855536.58</v>
      </c>
      <c r="E18" s="26" t="n">
        <v>1000000</v>
      </c>
      <c r="F18" s="22" t="n">
        <f aca="false">E18+D18</f>
        <v>8855536.58</v>
      </c>
      <c r="G18" s="26" t="n">
        <v>2041300</v>
      </c>
      <c r="H18" s="22" t="n">
        <f aca="false">+F18+G18</f>
        <v>10896836.58</v>
      </c>
      <c r="I18" s="33" t="n">
        <v>-81046.2</v>
      </c>
      <c r="J18" s="33" t="n">
        <f aca="false">+H18+I18</f>
        <v>10815790.38</v>
      </c>
      <c r="K18" s="32"/>
      <c r="L18" s="32" t="n">
        <f aca="false">+J18+K18</f>
        <v>10815790.38</v>
      </c>
      <c r="M18" s="32" t="n">
        <v>0</v>
      </c>
      <c r="N18" s="32" t="n">
        <f aca="false">+L18+M18</f>
        <v>10815790.38</v>
      </c>
      <c r="O18" s="32"/>
      <c r="P18" s="24" t="n">
        <f aca="false">N18+O18</f>
        <v>10815790.38</v>
      </c>
      <c r="Q18" s="24" t="n">
        <v>-1148059.74</v>
      </c>
      <c r="R18" s="24" t="n">
        <f aca="false">P18+Q18</f>
        <v>9667730.64</v>
      </c>
      <c r="S18" s="24"/>
      <c r="T18" s="32" t="n">
        <v>0</v>
      </c>
      <c r="U18" s="32" t="n">
        <f aca="false">R18+T18</f>
        <v>9667730.64</v>
      </c>
    </row>
    <row r="19" customFormat="false" ht="13.5" hidden="false" customHeight="false" outlineLevel="0" collapsed="false">
      <c r="B19" s="20" t="s">
        <v>30</v>
      </c>
      <c r="C19" s="34" t="s">
        <v>31</v>
      </c>
      <c r="D19" s="27" t="n">
        <v>1581369.87</v>
      </c>
      <c r="E19" s="26"/>
      <c r="F19" s="22" t="n">
        <f aca="false">E19+D19</f>
        <v>1581369.87</v>
      </c>
      <c r="G19" s="26"/>
      <c r="H19" s="24" t="n">
        <f aca="false">+F19+G19</f>
        <v>1581369.87</v>
      </c>
      <c r="I19" s="27"/>
      <c r="J19" s="28" t="n">
        <f aca="false">+H19+I19</f>
        <v>1581369.87</v>
      </c>
      <c r="K19" s="26"/>
      <c r="L19" s="24" t="n">
        <f aca="false">+J19+K19</f>
        <v>1581369.87</v>
      </c>
      <c r="M19" s="24"/>
      <c r="N19" s="24" t="n">
        <f aca="false">+L19+M19</f>
        <v>1581369.87</v>
      </c>
      <c r="O19" s="24"/>
      <c r="P19" s="24" t="n">
        <f aca="false">+N19+O19</f>
        <v>1581369.87</v>
      </c>
      <c r="Q19" s="24"/>
      <c r="R19" s="24" t="n">
        <f aca="false">SUM(P19+Q19)</f>
        <v>1581369.87</v>
      </c>
      <c r="S19" s="24"/>
      <c r="T19" s="26"/>
      <c r="U19" s="24" t="n">
        <f aca="false">+J19+T19</f>
        <v>1581369.87</v>
      </c>
    </row>
    <row r="20" customFormat="false" ht="13.5" hidden="false" customHeight="false" outlineLevel="0" collapsed="false">
      <c r="B20" s="20" t="s">
        <v>32</v>
      </c>
      <c r="C20" s="35" t="s">
        <v>33</v>
      </c>
      <c r="D20" s="36"/>
      <c r="E20" s="26" t="n">
        <v>0</v>
      </c>
      <c r="F20" s="22" t="n">
        <f aca="false">E20+D20</f>
        <v>0</v>
      </c>
      <c r="G20" s="26" t="n">
        <v>2000000</v>
      </c>
      <c r="H20" s="24" t="n">
        <f aca="false">+F20+G20</f>
        <v>2000000</v>
      </c>
      <c r="I20" s="27"/>
      <c r="J20" s="28" t="n">
        <f aca="false">SUM(H20+I20)</f>
        <v>2000000</v>
      </c>
      <c r="K20" s="26"/>
      <c r="L20" s="24" t="n">
        <f aca="false">SUM(J20+K20)</f>
        <v>2000000</v>
      </c>
      <c r="M20" s="24"/>
      <c r="N20" s="24" t="n">
        <f aca="false">SUM(L20+M20)</f>
        <v>2000000</v>
      </c>
      <c r="O20" s="24"/>
      <c r="P20" s="24" t="n">
        <f aca="false">SUM(N20+O20)</f>
        <v>2000000</v>
      </c>
      <c r="Q20" s="24"/>
      <c r="R20" s="24" t="n">
        <f aca="false">SUM(P20+Q20)</f>
        <v>2000000</v>
      </c>
      <c r="S20" s="24"/>
      <c r="T20" s="26"/>
      <c r="U20" s="24" t="n">
        <f aca="false">SUM(J20+T20)</f>
        <v>2000000</v>
      </c>
    </row>
    <row r="21" customFormat="false" ht="13.5" hidden="false" customHeight="false" outlineLevel="0" collapsed="false">
      <c r="B21" s="20" t="s">
        <v>34</v>
      </c>
      <c r="C21" s="37" t="s">
        <v>35</v>
      </c>
      <c r="D21" s="38" t="n">
        <v>7855536.58</v>
      </c>
      <c r="E21" s="38" t="n">
        <f aca="false">E18+E20</f>
        <v>1000000</v>
      </c>
      <c r="F21" s="22" t="n">
        <f aca="false">E21+D21</f>
        <v>8855536.58</v>
      </c>
      <c r="G21" s="38" t="n">
        <f aca="false">G18+G20</f>
        <v>4041300</v>
      </c>
      <c r="H21" s="22" t="n">
        <f aca="false">H18+H20</f>
        <v>12896836.58</v>
      </c>
      <c r="I21" s="39" t="n">
        <f aca="false">I18+I20</f>
        <v>-81046.2</v>
      </c>
      <c r="J21" s="28" t="n">
        <f aca="false">SUM(H21+I21)</f>
        <v>12815790.38</v>
      </c>
      <c r="K21" s="38" t="n">
        <f aca="false">K18+K20</f>
        <v>0</v>
      </c>
      <c r="L21" s="24" t="n">
        <f aca="false">SUM(J21+K21)</f>
        <v>12815790.38</v>
      </c>
      <c r="M21" s="38" t="n">
        <f aca="false">M18+M20</f>
        <v>0</v>
      </c>
      <c r="N21" s="24" t="n">
        <f aca="false">SUM(L21+M21)</f>
        <v>12815790.38</v>
      </c>
      <c r="O21" s="38" t="n">
        <f aca="false">O18+O20</f>
        <v>0</v>
      </c>
      <c r="P21" s="24" t="n">
        <f aca="false">N21+O21</f>
        <v>12815790.38</v>
      </c>
      <c r="Q21" s="24" t="n">
        <f aca="false">Q18+Q20</f>
        <v>-1148059.74</v>
      </c>
      <c r="R21" s="24" t="n">
        <f aca="false">P21+Q21</f>
        <v>11667730.64</v>
      </c>
      <c r="S21" s="24"/>
      <c r="T21" s="38" t="n">
        <v>0</v>
      </c>
      <c r="U21" s="24" t="n">
        <f aca="false">R21+T21</f>
        <v>11667730.64</v>
      </c>
      <c r="W21" s="29"/>
    </row>
    <row r="22" customFormat="false" ht="12" hidden="false" customHeight="true" outlineLevel="0" collapsed="false">
      <c r="B22" s="30" t="s">
        <v>36</v>
      </c>
      <c r="C22" s="25" t="s">
        <v>37</v>
      </c>
      <c r="D22" s="40" t="n">
        <f aca="false">IF(D10=0,0,D25/D10*-100)</f>
        <v>5.00000001911719</v>
      </c>
      <c r="E22" s="41"/>
      <c r="F22" s="40" t="n">
        <f aca="false">IF(F10=0,0,F25/F10*-100)</f>
        <v>24.1171984591431</v>
      </c>
      <c r="G22" s="41"/>
      <c r="H22" s="40" t="n">
        <f aca="false">IF(H10=0,0,H25/H10*-100)</f>
        <v>62.3515953391949</v>
      </c>
      <c r="I22" s="42"/>
      <c r="J22" s="43" t="n">
        <f aca="false">IF(J10=0,0,J25/J10*-100)</f>
        <v>62.3515953391949</v>
      </c>
      <c r="K22" s="44"/>
      <c r="L22" s="40" t="n">
        <f aca="false">IF(L10=0,0,L25/L10*-100)</f>
        <v>62.3515953391949</v>
      </c>
      <c r="M22" s="40"/>
      <c r="N22" s="40" t="n">
        <f aca="false">IF(N10=0,0,N25/N10*-100)</f>
        <v>62.3515953391949</v>
      </c>
      <c r="O22" s="40"/>
      <c r="P22" s="40" t="n">
        <f aca="false">IF(P10=0,0,P25/P10*-100)</f>
        <v>62.3515953391949</v>
      </c>
      <c r="Q22" s="40"/>
      <c r="R22" s="40" t="n">
        <f aca="false">IF(R10=0,0,R25/R10*-100)</f>
        <v>77.5075222626794</v>
      </c>
      <c r="S22" s="40"/>
      <c r="T22" s="44"/>
      <c r="U22" s="40" t="n">
        <f aca="false">IF(U10=0,0,U25/U10*-100)</f>
        <v>77.5075222626794</v>
      </c>
      <c r="W22" s="45"/>
      <c r="Z22" s="46"/>
    </row>
    <row r="23" customFormat="false" ht="13.5" hidden="false" customHeight="false" outlineLevel="0" collapsed="false">
      <c r="B23" s="30" t="s">
        <v>38</v>
      </c>
      <c r="C23" s="25" t="s">
        <v>39</v>
      </c>
      <c r="D23" s="47" t="n">
        <v>5</v>
      </c>
      <c r="E23" s="41"/>
      <c r="F23" s="47" t="n">
        <v>5</v>
      </c>
      <c r="G23" s="41"/>
      <c r="H23" s="47" t="n">
        <v>5</v>
      </c>
      <c r="I23" s="42"/>
      <c r="J23" s="48" t="n">
        <v>5</v>
      </c>
      <c r="K23" s="44"/>
      <c r="L23" s="47" t="n">
        <v>5</v>
      </c>
      <c r="M23" s="47"/>
      <c r="N23" s="47" t="n">
        <v>5</v>
      </c>
      <c r="O23" s="47"/>
      <c r="P23" s="47" t="n">
        <v>5</v>
      </c>
      <c r="Q23" s="47"/>
      <c r="R23" s="47" t="n">
        <v>5</v>
      </c>
      <c r="S23" s="47"/>
      <c r="T23" s="44"/>
      <c r="U23" s="47" t="n">
        <v>5</v>
      </c>
      <c r="W23" s="49"/>
      <c r="X23" s="50"/>
      <c r="Y23" s="49"/>
      <c r="Z23" s="51"/>
      <c r="AA23" s="52"/>
    </row>
    <row r="24" customFormat="false" ht="14.25" hidden="false" customHeight="true" outlineLevel="0" collapsed="false">
      <c r="B24" s="30" t="s">
        <v>40</v>
      </c>
      <c r="C24" s="21" t="s">
        <v>41</v>
      </c>
      <c r="D24" s="22" t="n">
        <f aca="false">D10*D23/-100</f>
        <v>-261544.599</v>
      </c>
      <c r="E24" s="32"/>
      <c r="F24" s="22" t="n">
        <f aca="false">F10*F23/-100</f>
        <v>-261544.599</v>
      </c>
      <c r="G24" s="32"/>
      <c r="H24" s="22" t="n">
        <f aca="false">H10*H23/-100</f>
        <v>-261544.599</v>
      </c>
      <c r="I24" s="33"/>
      <c r="J24" s="23" t="n">
        <f aca="false">J10*J23/-100</f>
        <v>-261544.599</v>
      </c>
      <c r="K24" s="32"/>
      <c r="L24" s="22" t="n">
        <f aca="false">L10*L23/-100</f>
        <v>-261544.599</v>
      </c>
      <c r="M24" s="22"/>
      <c r="N24" s="22" t="n">
        <f aca="false">N10*N23/-100</f>
        <v>-261544.599</v>
      </c>
      <c r="O24" s="22"/>
      <c r="P24" s="22" t="n">
        <f aca="false">P10*P23/-100</f>
        <v>-261544.599</v>
      </c>
      <c r="Q24" s="22"/>
      <c r="R24" s="22" t="n">
        <f aca="false">R10*R23/-100</f>
        <v>-206875.0875</v>
      </c>
      <c r="S24" s="22"/>
      <c r="T24" s="32"/>
      <c r="U24" s="22" t="n">
        <f aca="false">U10*U23/-100</f>
        <v>-206875.0875</v>
      </c>
      <c r="W24" s="53"/>
      <c r="X24" s="54"/>
      <c r="Y24" s="53"/>
      <c r="Z24" s="55"/>
    </row>
    <row r="25" customFormat="false" ht="13.5" hidden="false" customHeight="false" outlineLevel="0" collapsed="false">
      <c r="B25" s="30" t="s">
        <v>42</v>
      </c>
      <c r="C25" s="21" t="s">
        <v>43</v>
      </c>
      <c r="D25" s="56" t="n">
        <f aca="false">D8-D21</f>
        <v>-261544.6</v>
      </c>
      <c r="E25" s="32"/>
      <c r="F25" s="56" t="n">
        <f aca="false">F8-F21</f>
        <v>-1261544.6</v>
      </c>
      <c r="G25" s="32"/>
      <c r="H25" s="56" t="n">
        <f aca="false">H8-H21</f>
        <v>-3261544.6</v>
      </c>
      <c r="I25" s="33"/>
      <c r="J25" s="57" t="n">
        <f aca="false">J8-J21</f>
        <v>-3261544.6</v>
      </c>
      <c r="K25" s="32"/>
      <c r="L25" s="56" t="n">
        <f aca="false">L8-L21</f>
        <v>-3261544.6</v>
      </c>
      <c r="M25" s="56"/>
      <c r="N25" s="56" t="n">
        <f aca="false">N8-N21</f>
        <v>-3261544.6</v>
      </c>
      <c r="O25" s="56"/>
      <c r="P25" s="56" t="n">
        <f aca="false">P8-P21</f>
        <v>-3261544.6</v>
      </c>
      <c r="Q25" s="56"/>
      <c r="R25" s="56" t="n">
        <f aca="false">R8-R21</f>
        <v>-3206875.09</v>
      </c>
      <c r="S25" s="56"/>
      <c r="T25" s="32"/>
      <c r="U25" s="56" t="n">
        <f aca="false">U8-U21</f>
        <v>-3206875.09</v>
      </c>
      <c r="V25" s="29"/>
      <c r="W25" s="58"/>
      <c r="X25" s="58"/>
      <c r="Y25" s="58"/>
      <c r="Z25" s="58"/>
      <c r="AA25" s="58"/>
    </row>
    <row r="26" customFormat="false" ht="12.75" hidden="false" customHeight="true" outlineLevel="0" collapsed="false">
      <c r="B26" s="30" t="s">
        <v>44</v>
      </c>
      <c r="C26" s="21" t="s">
        <v>45</v>
      </c>
      <c r="D26" s="56" t="n">
        <f aca="false">+D24-D25</f>
        <v>0.000999999610939994</v>
      </c>
      <c r="E26" s="32"/>
      <c r="F26" s="56" t="n">
        <f aca="false">+F24-F25</f>
        <v>1000000.001</v>
      </c>
      <c r="G26" s="32"/>
      <c r="H26" s="56" t="n">
        <f aca="false">+H24-H25</f>
        <v>3000000.001</v>
      </c>
      <c r="I26" s="33"/>
      <c r="J26" s="57" t="n">
        <f aca="false">+J24-J25</f>
        <v>3000000.001</v>
      </c>
      <c r="K26" s="32"/>
      <c r="L26" s="56" t="n">
        <f aca="false">+L24-L25</f>
        <v>3000000.001</v>
      </c>
      <c r="M26" s="56"/>
      <c r="N26" s="56" t="n">
        <f aca="false">+N24-N25</f>
        <v>3000000.001</v>
      </c>
      <c r="O26" s="56"/>
      <c r="P26" s="56" t="n">
        <f aca="false">+P24-P25</f>
        <v>3000000.001</v>
      </c>
      <c r="Q26" s="56"/>
      <c r="R26" s="56" t="n">
        <f aca="false">+R24-R25</f>
        <v>3000000.0025</v>
      </c>
      <c r="S26" s="56"/>
      <c r="T26" s="32"/>
      <c r="U26" s="56" t="n">
        <f aca="false">+U24-U25</f>
        <v>3000000.0025</v>
      </c>
      <c r="W26" s="58"/>
      <c r="X26" s="58"/>
      <c r="Y26" s="58"/>
      <c r="Z26" s="58"/>
      <c r="AA26" s="29"/>
    </row>
    <row r="27" s="59" customFormat="true" ht="12.75" hidden="false" customHeight="true" outlineLevel="0" collapsed="false">
      <c r="B27" s="30"/>
      <c r="C27" s="21"/>
      <c r="D27" s="56"/>
      <c r="E27" s="32"/>
      <c r="F27" s="56"/>
      <c r="G27" s="32"/>
      <c r="H27" s="56"/>
      <c r="I27" s="33"/>
      <c r="J27" s="57"/>
      <c r="K27" s="32"/>
      <c r="L27" s="56"/>
      <c r="M27" s="56"/>
      <c r="N27" s="56"/>
      <c r="O27" s="56"/>
      <c r="P27" s="56"/>
      <c r="Q27" s="56"/>
      <c r="R27" s="56"/>
      <c r="S27" s="56"/>
      <c r="T27" s="32"/>
      <c r="U27" s="56"/>
      <c r="W27" s="60"/>
      <c r="X27" s="60"/>
      <c r="Y27" s="60"/>
      <c r="Z27" s="60"/>
      <c r="AA27" s="61"/>
    </row>
    <row r="28" customFormat="false" ht="12" hidden="false" customHeight="true" outlineLevel="0" collapsed="false">
      <c r="B28" s="62" t="n">
        <v>4</v>
      </c>
      <c r="C28" s="21" t="s">
        <v>46</v>
      </c>
      <c r="D28" s="63" t="n">
        <f aca="false">D32+D30</f>
        <v>312125.45</v>
      </c>
      <c r="E28" s="64" t="n">
        <f aca="false">E32+E30</f>
        <v>0</v>
      </c>
      <c r="F28" s="64" t="n">
        <f aca="false">F32+F30</f>
        <v>312125.45</v>
      </c>
      <c r="G28" s="64" t="n">
        <f aca="false">G32+G30</f>
        <v>0</v>
      </c>
      <c r="H28" s="22" t="n">
        <f aca="false">G28+F28</f>
        <v>312125.45</v>
      </c>
      <c r="I28" s="65" t="n">
        <f aca="false">I32+I30</f>
        <v>0</v>
      </c>
      <c r="J28" s="23" t="n">
        <f aca="false">I28+H28</f>
        <v>312125.45</v>
      </c>
      <c r="K28" s="64" t="n">
        <f aca="false">K32+K30</f>
        <v>0</v>
      </c>
      <c r="L28" s="22" t="n">
        <f aca="false">K28+J28</f>
        <v>312125.45</v>
      </c>
      <c r="M28" s="64" t="n">
        <f aca="false">M32+M30</f>
        <v>0</v>
      </c>
      <c r="N28" s="22" t="n">
        <f aca="false">M28+L28</f>
        <v>312125.45</v>
      </c>
      <c r="O28" s="22"/>
      <c r="P28" s="22" t="n">
        <f aca="false">O28+N28</f>
        <v>312125.45</v>
      </c>
      <c r="Q28" s="22"/>
      <c r="R28" s="22" t="n">
        <f aca="false">Q28+P28</f>
        <v>312125.45</v>
      </c>
      <c r="S28" s="22"/>
      <c r="T28" s="64" t="n">
        <f aca="false">T32+T30</f>
        <v>0</v>
      </c>
      <c r="U28" s="22" t="n">
        <f aca="false">T28+N28</f>
        <v>312125.45</v>
      </c>
      <c r="W28" s="58"/>
      <c r="X28" s="58"/>
      <c r="Y28" s="58"/>
      <c r="Z28" s="58"/>
      <c r="AA28" s="29"/>
    </row>
    <row r="29" customFormat="false" ht="12.75" hidden="false" customHeight="true" outlineLevel="0" collapsed="false">
      <c r="B29" s="62"/>
      <c r="C29" s="21" t="s">
        <v>47</v>
      </c>
      <c r="D29" s="56" t="n">
        <f aca="false">D42-D44</f>
        <v>0</v>
      </c>
      <c r="E29" s="32"/>
      <c r="F29" s="56" t="n">
        <f aca="false">F42-F44</f>
        <v>0</v>
      </c>
      <c r="G29" s="32"/>
      <c r="H29" s="56" t="n">
        <f aca="false">H42-H44</f>
        <v>0</v>
      </c>
      <c r="I29" s="33"/>
      <c r="J29" s="57" t="n">
        <f aca="false">J42-J44</f>
        <v>0</v>
      </c>
      <c r="K29" s="32"/>
      <c r="L29" s="56" t="n">
        <f aca="false">L42-L44</f>
        <v>0</v>
      </c>
      <c r="M29" s="56"/>
      <c r="N29" s="56" t="n">
        <f aca="false">N42-N44</f>
        <v>0</v>
      </c>
      <c r="O29" s="56"/>
      <c r="P29" s="56" t="n">
        <f aca="false">P42-P44</f>
        <v>0</v>
      </c>
      <c r="Q29" s="56"/>
      <c r="R29" s="56"/>
      <c r="S29" s="56"/>
      <c r="T29" s="32"/>
      <c r="U29" s="56" t="n">
        <f aca="false">U42-U44</f>
        <v>0</v>
      </c>
      <c r="W29" s="58"/>
      <c r="X29" s="58"/>
      <c r="Y29" s="58"/>
      <c r="Z29" s="58"/>
      <c r="AA29" s="29"/>
    </row>
    <row r="30" customFormat="false" ht="12.75" hidden="false" customHeight="true" outlineLevel="0" collapsed="false">
      <c r="B30" s="62"/>
      <c r="C30" s="21" t="s">
        <v>48</v>
      </c>
      <c r="D30" s="56" t="n">
        <v>312125.45</v>
      </c>
      <c r="E30" s="32" t="n">
        <v>0</v>
      </c>
      <c r="F30" s="22" t="n">
        <f aca="false">E30+D30</f>
        <v>312125.45</v>
      </c>
      <c r="G30" s="66" t="n">
        <v>0</v>
      </c>
      <c r="H30" s="22" t="n">
        <f aca="false">G30+F30</f>
        <v>312125.45</v>
      </c>
      <c r="I30" s="67" t="n">
        <v>0</v>
      </c>
      <c r="J30" s="23" t="n">
        <f aca="false">I30+H30</f>
        <v>312125.45</v>
      </c>
      <c r="K30" s="66" t="n">
        <v>0</v>
      </c>
      <c r="L30" s="22" t="n">
        <f aca="false">K30+J30</f>
        <v>312125.45</v>
      </c>
      <c r="M30" s="68" t="n">
        <v>0</v>
      </c>
      <c r="N30" s="22" t="n">
        <f aca="false">M30+L30</f>
        <v>312125.45</v>
      </c>
      <c r="O30" s="22"/>
      <c r="P30" s="22" t="n">
        <f aca="false">O30+N30</f>
        <v>312125.45</v>
      </c>
      <c r="Q30" s="22"/>
      <c r="R30" s="22" t="n">
        <f aca="false">Q30+P30</f>
        <v>312125.45</v>
      </c>
      <c r="S30" s="22"/>
      <c r="T30" s="32"/>
      <c r="U30" s="22" t="n">
        <f aca="false">T30+N30</f>
        <v>312125.45</v>
      </c>
      <c r="W30" s="58"/>
      <c r="X30" s="58"/>
      <c r="Y30" s="58"/>
      <c r="Z30" s="58"/>
      <c r="AA30" s="29"/>
    </row>
    <row r="31" customFormat="false" ht="14.25" hidden="false" customHeight="true" outlineLevel="0" collapsed="false">
      <c r="B31" s="62"/>
      <c r="C31" s="21" t="s">
        <v>49</v>
      </c>
      <c r="D31" s="56"/>
      <c r="E31" s="32"/>
      <c r="F31" s="56"/>
      <c r="G31" s="32"/>
      <c r="H31" s="56"/>
      <c r="I31" s="33"/>
      <c r="J31" s="57"/>
      <c r="K31" s="32"/>
      <c r="L31" s="56"/>
      <c r="M31" s="56"/>
      <c r="N31" s="56"/>
      <c r="O31" s="56"/>
      <c r="P31" s="56"/>
      <c r="Q31" s="56"/>
      <c r="R31" s="56"/>
      <c r="S31" s="56"/>
      <c r="T31" s="32"/>
      <c r="U31" s="56"/>
      <c r="W31" s="58"/>
      <c r="X31" s="58"/>
      <c r="Y31" s="58"/>
      <c r="Z31" s="58"/>
      <c r="AA31" s="29"/>
    </row>
    <row r="32" customFormat="false" ht="14.25" hidden="false" customHeight="true" outlineLevel="0" collapsed="false">
      <c r="B32" s="62"/>
      <c r="C32" s="69" t="s">
        <v>50</v>
      </c>
      <c r="D32" s="56" t="n">
        <v>0</v>
      </c>
      <c r="E32" s="32"/>
      <c r="F32" s="22" t="n">
        <f aca="false">E32+D32</f>
        <v>0</v>
      </c>
      <c r="G32" s="32"/>
      <c r="H32" s="22" t="n">
        <f aca="false">G32+F32</f>
        <v>0</v>
      </c>
      <c r="I32" s="33"/>
      <c r="J32" s="23" t="n">
        <f aca="false">I32+H32</f>
        <v>0</v>
      </c>
      <c r="K32" s="32"/>
      <c r="L32" s="22" t="n">
        <f aca="false">K32+J32</f>
        <v>0</v>
      </c>
      <c r="M32" s="22"/>
      <c r="N32" s="22" t="n">
        <f aca="false">M32+L32</f>
        <v>0</v>
      </c>
      <c r="O32" s="22"/>
      <c r="P32" s="22" t="n">
        <f aca="false">O32+N32</f>
        <v>0</v>
      </c>
      <c r="Q32" s="22"/>
      <c r="R32" s="22" t="n">
        <f aca="false">Q32+P32</f>
        <v>0</v>
      </c>
      <c r="S32" s="22"/>
      <c r="T32" s="32"/>
      <c r="U32" s="22" t="n">
        <f aca="false">T32+J32</f>
        <v>0</v>
      </c>
      <c r="W32" s="58"/>
      <c r="X32" s="58"/>
      <c r="Y32" s="58"/>
      <c r="Z32" s="58"/>
      <c r="AA32" s="29"/>
    </row>
    <row r="33" customFormat="false" ht="22.5" hidden="false" customHeight="true" outlineLevel="0" collapsed="false">
      <c r="B33" s="62"/>
      <c r="C33" s="21" t="s">
        <v>51</v>
      </c>
      <c r="D33" s="56" t="n">
        <f aca="false">D43-D45</f>
        <v>0</v>
      </c>
      <c r="E33" s="32"/>
      <c r="F33" s="56" t="n">
        <f aca="false">F43-F45</f>
        <v>0</v>
      </c>
      <c r="G33" s="32"/>
      <c r="H33" s="56" t="n">
        <f aca="false">H43-H45</f>
        <v>0</v>
      </c>
      <c r="I33" s="33"/>
      <c r="J33" s="57" t="n">
        <f aca="false">J43-J45</f>
        <v>0</v>
      </c>
      <c r="K33" s="32"/>
      <c r="L33" s="56" t="n">
        <f aca="false">L43-L45</f>
        <v>0</v>
      </c>
      <c r="M33" s="56"/>
      <c r="N33" s="56" t="n">
        <f aca="false">N43-N45</f>
        <v>0</v>
      </c>
      <c r="O33" s="56"/>
      <c r="P33" s="56" t="n">
        <f aca="false">P43-P45</f>
        <v>0</v>
      </c>
      <c r="Q33" s="56"/>
      <c r="R33" s="56" t="n">
        <f aca="false">R43-R45</f>
        <v>0</v>
      </c>
      <c r="S33" s="56"/>
      <c r="T33" s="32"/>
      <c r="U33" s="56" t="n">
        <f aca="false">U43-U45</f>
        <v>0</v>
      </c>
      <c r="W33" s="58"/>
      <c r="X33" s="58"/>
      <c r="Y33" s="58"/>
      <c r="Z33" s="58"/>
      <c r="AA33" s="29"/>
    </row>
    <row r="34" s="59" customFormat="true" ht="6" hidden="true" customHeight="true" outlineLevel="0" collapsed="false">
      <c r="B34" s="30"/>
      <c r="C34" s="21"/>
      <c r="D34" s="56"/>
      <c r="E34" s="32"/>
      <c r="F34" s="56"/>
      <c r="G34" s="32"/>
      <c r="H34" s="56"/>
      <c r="I34" s="33"/>
      <c r="J34" s="57"/>
      <c r="K34" s="32"/>
      <c r="L34" s="56"/>
      <c r="M34" s="56"/>
      <c r="N34" s="56"/>
      <c r="O34" s="56"/>
      <c r="P34" s="56"/>
      <c r="Q34" s="56"/>
      <c r="R34" s="56"/>
      <c r="S34" s="56"/>
      <c r="T34" s="32"/>
      <c r="U34" s="56"/>
      <c r="W34" s="60"/>
      <c r="X34" s="60"/>
      <c r="Y34" s="60"/>
      <c r="Z34" s="60"/>
      <c r="AA34" s="61"/>
    </row>
    <row r="35" customFormat="false" ht="12" hidden="false" customHeight="true" outlineLevel="0" collapsed="false">
      <c r="B35" s="70" t="s">
        <v>52</v>
      </c>
      <c r="C35" s="21" t="s">
        <v>53</v>
      </c>
      <c r="D35" s="71" t="n">
        <f aca="false">IF(D22&lt;=D23,D10/2,D10)</f>
        <v>5230891.98</v>
      </c>
      <c r="E35" s="72"/>
      <c r="F35" s="71" t="n">
        <f aca="false">IF(F22&lt;=F23,F10/2,F10)</f>
        <v>5230891.98</v>
      </c>
      <c r="G35" s="72"/>
      <c r="H35" s="71" t="n">
        <f aca="false">IF(H22&lt;=H23,H10/2,H10)</f>
        <v>5230891.98</v>
      </c>
      <c r="I35" s="73"/>
      <c r="J35" s="74" t="n">
        <f aca="false">IF(J22&lt;=J23,J10/2,J10)</f>
        <v>5230891.98</v>
      </c>
      <c r="K35" s="72"/>
      <c r="L35" s="71" t="n">
        <f aca="false">IF(L22&lt;=L23,L10/2,L10)</f>
        <v>5230891.98</v>
      </c>
      <c r="M35" s="71"/>
      <c r="N35" s="71" t="n">
        <f aca="false">IF(N22&lt;=N23,N10/2,N10)</f>
        <v>5230891.98</v>
      </c>
      <c r="O35" s="71"/>
      <c r="P35" s="71" t="n">
        <f aca="false">IF(P22&lt;=P23,P10/2,P10)</f>
        <v>5230891.98</v>
      </c>
      <c r="Q35" s="71"/>
      <c r="R35" s="71" t="n">
        <f aca="false">IF(R22&lt;=R23,R10/2,R10)</f>
        <v>4137501.75</v>
      </c>
      <c r="S35" s="71"/>
      <c r="T35" s="72"/>
      <c r="U35" s="71" t="n">
        <f aca="false">IF(U22&lt;=U23,U10/2,U10)</f>
        <v>4137501.75</v>
      </c>
    </row>
    <row r="36" customFormat="false" ht="12" hidden="false" customHeight="true" outlineLevel="0" collapsed="false">
      <c r="B36" s="70" t="s">
        <v>54</v>
      </c>
      <c r="C36" s="21" t="s">
        <v>55</v>
      </c>
      <c r="D36" s="75" t="n">
        <v>3121254.5</v>
      </c>
      <c r="E36" s="75" t="n">
        <v>0</v>
      </c>
      <c r="F36" s="75" t="n">
        <f aca="false">D36+E36</f>
        <v>3121254.5</v>
      </c>
      <c r="G36" s="75"/>
      <c r="H36" s="75" t="n">
        <f aca="false">F36+G36</f>
        <v>3121254.5</v>
      </c>
      <c r="I36" s="76" t="n">
        <v>0</v>
      </c>
      <c r="J36" s="76" t="n">
        <f aca="false">H36+I36</f>
        <v>3121254.5</v>
      </c>
      <c r="K36" s="75" t="n">
        <f aca="false">K10*50/100</f>
        <v>0</v>
      </c>
      <c r="L36" s="75" t="n">
        <f aca="false">J36+K36</f>
        <v>3121254.5</v>
      </c>
      <c r="M36" s="75" t="n">
        <v>0</v>
      </c>
      <c r="N36" s="75" t="n">
        <f aca="false">L36+M36</f>
        <v>3121254.5</v>
      </c>
      <c r="O36" s="75" t="n">
        <v>0</v>
      </c>
      <c r="P36" s="75" t="n">
        <f aca="false">N36+O36</f>
        <v>3121254.5</v>
      </c>
      <c r="Q36" s="75"/>
      <c r="R36" s="75" t="n">
        <f aca="false">P36+Q36</f>
        <v>3121254.5</v>
      </c>
      <c r="S36" s="75"/>
      <c r="T36" s="75" t="n">
        <v>0</v>
      </c>
      <c r="U36" s="75" t="n">
        <f aca="false">R36+T36</f>
        <v>3121254.5</v>
      </c>
    </row>
    <row r="37" customFormat="false" ht="0.75" hidden="false" customHeight="true" outlineLevel="0" collapsed="false">
      <c r="B37" s="70"/>
      <c r="C37" s="21"/>
      <c r="D37" s="77"/>
      <c r="E37" s="77"/>
      <c r="F37" s="77"/>
      <c r="G37" s="77"/>
      <c r="H37" s="77"/>
      <c r="I37" s="78"/>
      <c r="J37" s="79"/>
      <c r="K37" s="80"/>
      <c r="L37" s="77"/>
      <c r="M37" s="77"/>
      <c r="N37" s="77"/>
      <c r="O37" s="77"/>
      <c r="P37" s="77"/>
      <c r="Q37" s="77"/>
      <c r="R37" s="77"/>
      <c r="S37" s="77"/>
      <c r="T37" s="80"/>
      <c r="U37" s="77"/>
    </row>
    <row r="38" customFormat="false" ht="12.75" hidden="false" customHeight="true" outlineLevel="0" collapsed="false">
      <c r="B38" s="70" t="n">
        <v>6</v>
      </c>
      <c r="C38" s="21" t="s">
        <v>56</v>
      </c>
      <c r="D38" s="81" t="n">
        <v>0</v>
      </c>
      <c r="E38" s="81"/>
      <c r="F38" s="81" t="n">
        <v>0</v>
      </c>
      <c r="G38" s="81"/>
      <c r="H38" s="81" t="n">
        <v>0</v>
      </c>
      <c r="I38" s="82"/>
      <c r="J38" s="83" t="n">
        <v>0</v>
      </c>
      <c r="K38" s="84"/>
      <c r="L38" s="81" t="n">
        <v>0</v>
      </c>
      <c r="M38" s="81"/>
      <c r="N38" s="81" t="n">
        <v>0</v>
      </c>
      <c r="O38" s="81"/>
      <c r="P38" s="81" t="n">
        <v>0</v>
      </c>
      <c r="Q38" s="81"/>
      <c r="R38" s="81" t="n">
        <v>0</v>
      </c>
      <c r="S38" s="81"/>
      <c r="T38" s="84"/>
      <c r="U38" s="81" t="n">
        <v>0</v>
      </c>
    </row>
    <row r="39" customFormat="false" ht="13.5" hidden="false" customHeight="false" outlineLevel="0" collapsed="false">
      <c r="B39" s="85" t="s">
        <v>57</v>
      </c>
      <c r="C39" s="86" t="s">
        <v>58</v>
      </c>
      <c r="D39" s="77" t="n">
        <f aca="false">SUM(D40:D42)-SUM(D43:D45)</f>
        <v>0</v>
      </c>
      <c r="E39" s="81"/>
      <c r="F39" s="77" t="n">
        <f aca="false">SUM(F40:F42)-SUM(F43:F45)</f>
        <v>0</v>
      </c>
      <c r="G39" s="81"/>
      <c r="H39" s="77" t="n">
        <v>0</v>
      </c>
      <c r="I39" s="83"/>
      <c r="J39" s="79" t="n">
        <v>0</v>
      </c>
      <c r="K39" s="81"/>
      <c r="L39" s="77" t="n">
        <v>0</v>
      </c>
      <c r="M39" s="77"/>
      <c r="N39" s="77" t="n">
        <v>0</v>
      </c>
      <c r="O39" s="77"/>
      <c r="P39" s="77" t="n">
        <v>0</v>
      </c>
      <c r="Q39" s="77"/>
      <c r="R39" s="77" t="n">
        <v>0</v>
      </c>
      <c r="S39" s="77"/>
      <c r="T39" s="81"/>
      <c r="U39" s="77" t="n">
        <v>0</v>
      </c>
    </row>
    <row r="40" customFormat="false" ht="13.5" hidden="false" customHeight="false" outlineLevel="0" collapsed="false">
      <c r="B40" s="87" t="s">
        <v>59</v>
      </c>
      <c r="C40" s="25" t="s">
        <v>60</v>
      </c>
      <c r="D40" s="88"/>
      <c r="E40" s="89"/>
      <c r="F40" s="88"/>
      <c r="G40" s="90"/>
      <c r="H40" s="88"/>
      <c r="I40" s="91"/>
      <c r="J40" s="92"/>
      <c r="K40" s="93"/>
      <c r="L40" s="88"/>
      <c r="M40" s="88"/>
      <c r="N40" s="88"/>
      <c r="O40" s="88"/>
      <c r="P40" s="88"/>
      <c r="Q40" s="88"/>
      <c r="R40" s="88"/>
      <c r="S40" s="88"/>
      <c r="T40" s="94"/>
      <c r="U40" s="88"/>
      <c r="Z40" s="53"/>
      <c r="AB40" s="95"/>
    </row>
    <row r="41" customFormat="false" ht="13.5" hidden="false" customHeight="false" outlineLevel="0" collapsed="false">
      <c r="B41" s="96" t="s">
        <v>61</v>
      </c>
      <c r="C41" s="25" t="s">
        <v>62</v>
      </c>
      <c r="D41" s="97"/>
      <c r="E41" s="98"/>
      <c r="F41" s="97"/>
      <c r="G41" s="81" t="n">
        <v>0</v>
      </c>
      <c r="H41" s="99" t="n">
        <v>0</v>
      </c>
      <c r="I41" s="91"/>
      <c r="J41" s="100" t="n">
        <v>0</v>
      </c>
      <c r="K41" s="93"/>
      <c r="L41" s="99" t="n">
        <v>0</v>
      </c>
      <c r="M41" s="99"/>
      <c r="N41" s="99" t="n">
        <v>0</v>
      </c>
      <c r="O41" s="99"/>
      <c r="P41" s="99" t="n">
        <v>0</v>
      </c>
      <c r="Q41" s="99"/>
      <c r="R41" s="99" t="n">
        <v>0</v>
      </c>
      <c r="S41" s="99"/>
      <c r="T41" s="94"/>
      <c r="U41" s="99" t="n">
        <v>0</v>
      </c>
    </row>
    <row r="42" customFormat="false" ht="13.5" hidden="false" customHeight="false" outlineLevel="0" collapsed="false">
      <c r="B42" s="101" t="s">
        <v>63</v>
      </c>
      <c r="C42" s="25" t="s">
        <v>64</v>
      </c>
      <c r="D42" s="97"/>
      <c r="E42" s="89"/>
      <c r="F42" s="97"/>
      <c r="G42" s="90"/>
      <c r="H42" s="97"/>
      <c r="I42" s="91"/>
      <c r="J42" s="102"/>
      <c r="K42" s="93"/>
      <c r="L42" s="97"/>
      <c r="M42" s="97"/>
      <c r="N42" s="97"/>
      <c r="O42" s="97"/>
      <c r="P42" s="97"/>
      <c r="Q42" s="97"/>
      <c r="R42" s="97"/>
      <c r="S42" s="97"/>
      <c r="T42" s="94"/>
      <c r="U42" s="97"/>
      <c r="AA42" s="51"/>
    </row>
    <row r="43" customFormat="false" ht="13.5" hidden="false" customHeight="false" outlineLevel="0" collapsed="false">
      <c r="B43" s="101" t="s">
        <v>65</v>
      </c>
      <c r="C43" s="25" t="s">
        <v>66</v>
      </c>
      <c r="D43" s="97"/>
      <c r="E43" s="89"/>
      <c r="F43" s="97"/>
      <c r="G43" s="90"/>
      <c r="H43" s="97"/>
      <c r="I43" s="91"/>
      <c r="J43" s="102"/>
      <c r="K43" s="93"/>
      <c r="L43" s="97"/>
      <c r="M43" s="97"/>
      <c r="N43" s="97"/>
      <c r="O43" s="97"/>
      <c r="P43" s="97"/>
      <c r="Q43" s="97"/>
      <c r="R43" s="97"/>
      <c r="S43" s="97"/>
      <c r="T43" s="94"/>
      <c r="U43" s="97"/>
      <c r="Z43" s="29"/>
      <c r="AB43" s="103"/>
    </row>
    <row r="44" customFormat="false" ht="13.5" hidden="false" customHeight="false" outlineLevel="0" collapsed="false">
      <c r="B44" s="101" t="s">
        <v>67</v>
      </c>
      <c r="C44" s="25" t="s">
        <v>68</v>
      </c>
      <c r="D44" s="97"/>
      <c r="E44" s="89"/>
      <c r="F44" s="97"/>
      <c r="G44" s="90"/>
      <c r="H44" s="97"/>
      <c r="I44" s="91"/>
      <c r="J44" s="102"/>
      <c r="K44" s="93"/>
      <c r="L44" s="97"/>
      <c r="M44" s="97"/>
      <c r="N44" s="97"/>
      <c r="O44" s="97"/>
      <c r="P44" s="97"/>
      <c r="Q44" s="97"/>
      <c r="R44" s="97"/>
      <c r="S44" s="97"/>
      <c r="T44" s="94"/>
      <c r="U44" s="97"/>
    </row>
    <row r="45" customFormat="false" ht="10.5" hidden="false" customHeight="true" outlineLevel="0" collapsed="false">
      <c r="B45" s="101" t="s">
        <v>69</v>
      </c>
      <c r="C45" s="25" t="s">
        <v>70</v>
      </c>
      <c r="D45" s="97"/>
      <c r="E45" s="89"/>
      <c r="F45" s="97"/>
      <c r="G45" s="90"/>
      <c r="H45" s="97"/>
      <c r="I45" s="91"/>
      <c r="J45" s="102"/>
      <c r="K45" s="93"/>
      <c r="L45" s="97"/>
      <c r="M45" s="97"/>
      <c r="N45" s="97"/>
      <c r="O45" s="97"/>
      <c r="P45" s="97"/>
      <c r="Q45" s="97"/>
      <c r="R45" s="97"/>
      <c r="S45" s="97"/>
      <c r="T45" s="94"/>
      <c r="U45" s="97"/>
      <c r="AA45" s="104"/>
    </row>
    <row r="46" customFormat="false" ht="2.25" hidden="true" customHeight="true" outlineLevel="0" collapsed="false">
      <c r="B46" s="20"/>
      <c r="C46" s="105"/>
      <c r="D46" s="105"/>
      <c r="E46" s="105"/>
      <c r="F46" s="105"/>
      <c r="G46" s="105"/>
      <c r="H46" s="105"/>
      <c r="I46" s="106"/>
      <c r="J46" s="106"/>
      <c r="K46" s="105"/>
      <c r="L46" s="105"/>
      <c r="M46" s="105"/>
      <c r="N46" s="105"/>
      <c r="O46" s="105"/>
      <c r="P46" s="105"/>
      <c r="Q46" s="105"/>
      <c r="R46" s="105"/>
      <c r="S46" s="105"/>
      <c r="T46" s="105"/>
      <c r="U46" s="105"/>
    </row>
    <row r="47" customFormat="false" ht="13.5" hidden="false" customHeight="false" outlineLevel="0" collapsed="false">
      <c r="B47" s="85" t="n">
        <v>7</v>
      </c>
      <c r="C47" s="107" t="s">
        <v>71</v>
      </c>
      <c r="D47" s="108" t="n">
        <f aca="false">+D51</f>
        <v>1164365.487</v>
      </c>
      <c r="E47" s="109"/>
      <c r="F47" s="108" t="n">
        <f aca="false">+F51</f>
        <v>1314365.487</v>
      </c>
      <c r="G47" s="75"/>
      <c r="H47" s="108" t="n">
        <f aca="false">+H51</f>
        <v>1620560.487</v>
      </c>
      <c r="I47" s="110"/>
      <c r="J47" s="111" t="n">
        <f aca="false">+J51</f>
        <v>1608403.557</v>
      </c>
      <c r="K47" s="112"/>
      <c r="L47" s="108" t="n">
        <f aca="false">+L51</f>
        <v>1608403.557</v>
      </c>
      <c r="M47" s="108"/>
      <c r="N47" s="108" t="n">
        <f aca="false">+N51</f>
        <v>1608403.557</v>
      </c>
      <c r="O47" s="108"/>
      <c r="P47" s="108" t="n">
        <f aca="false">+P51</f>
        <v>1608403.557</v>
      </c>
      <c r="Q47" s="108"/>
      <c r="R47" s="108" t="n">
        <f aca="false">+R51</f>
        <v>1436194.596</v>
      </c>
      <c r="S47" s="108"/>
      <c r="T47" s="112"/>
      <c r="U47" s="108" t="n">
        <f aca="false">+U51</f>
        <v>1436194.596</v>
      </c>
    </row>
    <row r="48" customFormat="false" ht="13.5" hidden="false" customHeight="false" outlineLevel="0" collapsed="false">
      <c r="B48" s="101" t="s">
        <v>72</v>
      </c>
      <c r="C48" s="113" t="s">
        <v>73</v>
      </c>
      <c r="D48" s="114" t="n">
        <f aca="false">+D18</f>
        <v>7855536.58</v>
      </c>
      <c r="E48" s="115"/>
      <c r="F48" s="114" t="n">
        <f aca="false">+F18</f>
        <v>8855536.58</v>
      </c>
      <c r="G48" s="75"/>
      <c r="H48" s="114" t="n">
        <f aca="false">+H18</f>
        <v>10896836.58</v>
      </c>
      <c r="I48" s="116"/>
      <c r="J48" s="117" t="n">
        <f aca="false">+J18</f>
        <v>10815790.38</v>
      </c>
      <c r="K48" s="118"/>
      <c r="L48" s="114" t="n">
        <f aca="false">+L18</f>
        <v>10815790.38</v>
      </c>
      <c r="M48" s="114"/>
      <c r="N48" s="114" t="n">
        <f aca="false">+N18</f>
        <v>10815790.38</v>
      </c>
      <c r="O48" s="114"/>
      <c r="P48" s="114" t="n">
        <f aca="false">+P18</f>
        <v>10815790.38</v>
      </c>
      <c r="Q48" s="114"/>
      <c r="R48" s="114" t="n">
        <f aca="false">+R18</f>
        <v>9667730.64</v>
      </c>
      <c r="S48" s="114"/>
      <c r="T48" s="118"/>
      <c r="U48" s="114" t="n">
        <f aca="false">+U18</f>
        <v>9667730.64</v>
      </c>
    </row>
    <row r="49" customFormat="false" ht="13.5" hidden="false" customHeight="false" outlineLevel="0" collapsed="false">
      <c r="B49" s="101" t="s">
        <v>74</v>
      </c>
      <c r="C49" s="113" t="s">
        <v>75</v>
      </c>
      <c r="D49" s="114" t="n">
        <f aca="false">+D16</f>
        <v>93100</v>
      </c>
      <c r="E49" s="119"/>
      <c r="F49" s="114" t="n">
        <f aca="false">+F16</f>
        <v>93100</v>
      </c>
      <c r="G49" s="75"/>
      <c r="H49" s="114" t="n">
        <f aca="false">+H16</f>
        <v>93100</v>
      </c>
      <c r="I49" s="116"/>
      <c r="J49" s="117" t="n">
        <f aca="false">+J16</f>
        <v>93100</v>
      </c>
      <c r="K49" s="118"/>
      <c r="L49" s="114" t="n">
        <f aca="false">+L16</f>
        <v>93100</v>
      </c>
      <c r="M49" s="114"/>
      <c r="N49" s="114" t="n">
        <f aca="false">+N16</f>
        <v>93100</v>
      </c>
      <c r="O49" s="114"/>
      <c r="P49" s="114" t="n">
        <f aca="false">+P16</f>
        <v>93100</v>
      </c>
      <c r="Q49" s="114"/>
      <c r="R49" s="114" t="n">
        <f aca="false">+R16</f>
        <v>93100</v>
      </c>
      <c r="S49" s="114"/>
      <c r="T49" s="118"/>
      <c r="U49" s="114" t="n">
        <f aca="false">+U16</f>
        <v>93100</v>
      </c>
    </row>
    <row r="50" customFormat="false" ht="13.5" hidden="false" customHeight="false" outlineLevel="0" collapsed="false">
      <c r="B50" s="101" t="s">
        <v>76</v>
      </c>
      <c r="C50" s="113" t="s">
        <v>77</v>
      </c>
      <c r="D50" s="114" t="n">
        <f aca="false">D48-D49</f>
        <v>7762436.58</v>
      </c>
      <c r="E50" s="119"/>
      <c r="F50" s="114" t="n">
        <f aca="false">F48-F49</f>
        <v>8762436.58</v>
      </c>
      <c r="G50" s="75"/>
      <c r="H50" s="114" t="n">
        <f aca="false">H48-H49</f>
        <v>10803736.58</v>
      </c>
      <c r="I50" s="116"/>
      <c r="J50" s="117" t="n">
        <f aca="false">J48-J49</f>
        <v>10722690.38</v>
      </c>
      <c r="K50" s="118"/>
      <c r="L50" s="114" t="n">
        <f aca="false">L48-L49</f>
        <v>10722690.38</v>
      </c>
      <c r="M50" s="114"/>
      <c r="N50" s="114" t="n">
        <f aca="false">N48-N49</f>
        <v>10722690.38</v>
      </c>
      <c r="O50" s="114"/>
      <c r="P50" s="114" t="n">
        <f aca="false">P48-P49</f>
        <v>10722690.38</v>
      </c>
      <c r="Q50" s="114"/>
      <c r="R50" s="114" t="n">
        <f aca="false">R48-R49</f>
        <v>9574630.64</v>
      </c>
      <c r="S50" s="114"/>
      <c r="T50" s="118"/>
      <c r="U50" s="114" t="n">
        <f aca="false">U48-U49</f>
        <v>9574630.64</v>
      </c>
    </row>
    <row r="51" customFormat="false" ht="14.25" hidden="false" customHeight="true" outlineLevel="0" collapsed="false">
      <c r="B51" s="101" t="s">
        <v>78</v>
      </c>
      <c r="C51" s="113" t="s">
        <v>79</v>
      </c>
      <c r="D51" s="114" t="n">
        <f aca="false">D50*15/100</f>
        <v>1164365.487</v>
      </c>
      <c r="E51" s="119"/>
      <c r="F51" s="114" t="n">
        <f aca="false">F50*15/100</f>
        <v>1314365.487</v>
      </c>
      <c r="G51" s="75"/>
      <c r="H51" s="114" t="n">
        <f aca="false">H50*15/100</f>
        <v>1620560.487</v>
      </c>
      <c r="I51" s="116"/>
      <c r="J51" s="117" t="n">
        <f aca="false">J50*15/100</f>
        <v>1608403.557</v>
      </c>
      <c r="K51" s="118"/>
      <c r="L51" s="114" t="n">
        <f aca="false">L50*15/100</f>
        <v>1608403.557</v>
      </c>
      <c r="M51" s="114"/>
      <c r="N51" s="114" t="n">
        <f aca="false">N50*15/100</f>
        <v>1608403.557</v>
      </c>
      <c r="O51" s="114"/>
      <c r="P51" s="114" t="n">
        <f aca="false">P50*15/100</f>
        <v>1608403.557</v>
      </c>
      <c r="Q51" s="114"/>
      <c r="R51" s="114" t="n">
        <f aca="false">R50*15/100</f>
        <v>1436194.596</v>
      </c>
      <c r="S51" s="114"/>
      <c r="T51" s="118"/>
      <c r="U51" s="114" t="n">
        <f aca="false">U50*15/100</f>
        <v>1436194.596</v>
      </c>
    </row>
    <row r="52" customFormat="false" ht="12" hidden="false" customHeight="true" outlineLevel="0" collapsed="false">
      <c r="B52" s="85" t="s">
        <v>80</v>
      </c>
      <c r="C52" s="107" t="s">
        <v>81</v>
      </c>
      <c r="D52" s="120"/>
      <c r="E52" s="121"/>
      <c r="F52" s="120"/>
      <c r="G52" s="90"/>
      <c r="H52" s="120"/>
      <c r="I52" s="122"/>
      <c r="J52" s="122"/>
      <c r="K52" s="120"/>
      <c r="L52" s="120"/>
      <c r="M52" s="120"/>
      <c r="N52" s="120"/>
      <c r="O52" s="120"/>
      <c r="P52" s="120"/>
      <c r="Q52" s="120"/>
      <c r="R52" s="120"/>
      <c r="S52" s="120"/>
      <c r="T52" s="123"/>
      <c r="U52" s="120"/>
    </row>
    <row r="53" customFormat="false" ht="3" hidden="true" customHeight="true" outlineLevel="0" collapsed="false">
      <c r="B53" s="20"/>
      <c r="C53" s="105"/>
      <c r="D53" s="105"/>
      <c r="E53" s="105"/>
      <c r="F53" s="105"/>
      <c r="G53" s="105"/>
      <c r="H53" s="105"/>
      <c r="I53" s="106"/>
      <c r="J53" s="106"/>
      <c r="K53" s="105"/>
      <c r="L53" s="105"/>
      <c r="M53" s="105"/>
      <c r="N53" s="105"/>
      <c r="O53" s="105"/>
      <c r="P53" s="105"/>
      <c r="Q53" s="105"/>
      <c r="R53" s="105"/>
      <c r="S53" s="105"/>
      <c r="T53" s="105"/>
      <c r="U53" s="105"/>
    </row>
    <row r="54" customFormat="false" ht="11.25" hidden="false" customHeight="true" outlineLevel="0" collapsed="false">
      <c r="B54" s="19" t="s">
        <v>82</v>
      </c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</row>
    <row r="55" customFormat="false" ht="11.25" hidden="false" customHeight="true" outlineLevel="0" collapsed="false">
      <c r="B55" s="101" t="n">
        <v>1</v>
      </c>
      <c r="C55" s="113" t="s">
        <v>83</v>
      </c>
      <c r="D55" s="84"/>
      <c r="E55" s="84"/>
      <c r="F55" s="80" t="n">
        <f aca="false">D55+E55</f>
        <v>0</v>
      </c>
      <c r="G55" s="81"/>
      <c r="H55" s="77" t="n">
        <f aca="false">F55+G55</f>
        <v>0</v>
      </c>
      <c r="I55" s="82"/>
      <c r="J55" s="79" t="n">
        <f aca="false">H55+I55</f>
        <v>0</v>
      </c>
      <c r="K55" s="84"/>
      <c r="L55" s="77" t="n">
        <f aca="false">J55+K55</f>
        <v>0</v>
      </c>
      <c r="M55" s="77"/>
      <c r="N55" s="77" t="n">
        <f aca="false">L55+M55</f>
        <v>0</v>
      </c>
      <c r="O55" s="77"/>
      <c r="P55" s="77" t="n">
        <f aca="false">N55+O55</f>
        <v>0</v>
      </c>
      <c r="Q55" s="77"/>
      <c r="R55" s="77" t="n">
        <f aca="false">P55+Q55</f>
        <v>0</v>
      </c>
      <c r="S55" s="77"/>
      <c r="T55" s="81"/>
      <c r="U55" s="77" t="n">
        <f aca="false">J55+T55</f>
        <v>0</v>
      </c>
    </row>
    <row r="56" customFormat="false" ht="10.5" hidden="false" customHeight="true" outlineLevel="0" collapsed="false">
      <c r="B56" s="101" t="n">
        <v>2</v>
      </c>
      <c r="C56" s="113" t="s">
        <v>84</v>
      </c>
      <c r="D56" s="84"/>
      <c r="E56" s="84"/>
      <c r="F56" s="80" t="n">
        <f aca="false">+D56+E56</f>
        <v>0</v>
      </c>
      <c r="G56" s="81"/>
      <c r="H56" s="80" t="n">
        <f aca="false">+F56+G56</f>
        <v>0</v>
      </c>
      <c r="I56" s="83"/>
      <c r="J56" s="78" t="n">
        <f aca="false">+H56+I56</f>
        <v>0</v>
      </c>
      <c r="K56" s="81"/>
      <c r="L56" s="80" t="n">
        <f aca="false">+J56+K56</f>
        <v>0</v>
      </c>
      <c r="M56" s="80"/>
      <c r="N56" s="80" t="n">
        <f aca="false">+L56+M56</f>
        <v>0</v>
      </c>
      <c r="O56" s="80"/>
      <c r="P56" s="80" t="n">
        <f aca="false">+N56+O56</f>
        <v>0</v>
      </c>
      <c r="Q56" s="80"/>
      <c r="R56" s="80" t="n">
        <f aca="false">+P56+Q56</f>
        <v>0</v>
      </c>
      <c r="S56" s="80"/>
      <c r="T56" s="81"/>
      <c r="U56" s="80" t="n">
        <f aca="false">+J56+T56</f>
        <v>0</v>
      </c>
    </row>
    <row r="57" customFormat="false" ht="11.25" hidden="false" customHeight="true" outlineLevel="0" collapsed="false">
      <c r="B57" s="101" t="n">
        <v>3</v>
      </c>
      <c r="C57" s="113" t="s">
        <v>85</v>
      </c>
      <c r="D57" s="84"/>
      <c r="E57" s="84"/>
      <c r="F57" s="80" t="n">
        <f aca="false">F55+F56</f>
        <v>0</v>
      </c>
      <c r="G57" s="81"/>
      <c r="H57" s="80" t="n">
        <f aca="false">+F57+G57</f>
        <v>0</v>
      </c>
      <c r="I57" s="83"/>
      <c r="J57" s="78" t="n">
        <f aca="false">+H57+I57</f>
        <v>0</v>
      </c>
      <c r="K57" s="81"/>
      <c r="L57" s="80" t="n">
        <f aca="false">+J57+K57</f>
        <v>0</v>
      </c>
      <c r="M57" s="80"/>
      <c r="N57" s="80" t="n">
        <f aca="false">+L57+M57</f>
        <v>0</v>
      </c>
      <c r="O57" s="80"/>
      <c r="P57" s="80" t="n">
        <f aca="false">+N57+O57</f>
        <v>0</v>
      </c>
      <c r="Q57" s="80"/>
      <c r="R57" s="80" t="n">
        <f aca="false">+P57+Q57</f>
        <v>0</v>
      </c>
      <c r="S57" s="80"/>
      <c r="T57" s="81"/>
      <c r="U57" s="80" t="n">
        <f aca="false">+J57+T57</f>
        <v>0</v>
      </c>
    </row>
    <row r="58" customFormat="false" ht="12" hidden="false" customHeight="true" outlineLevel="0" collapsed="false">
      <c r="B58" s="124"/>
      <c r="C58" s="125" t="s">
        <v>86</v>
      </c>
      <c r="D58" s="126" t="n">
        <f aca="false">+D55+D56-D57</f>
        <v>0</v>
      </c>
      <c r="E58" s="127"/>
      <c r="F58" s="126" t="n">
        <f aca="false">+D58+E58</f>
        <v>0</v>
      </c>
      <c r="G58" s="128"/>
      <c r="H58" s="126" t="n">
        <f aca="false">+F58+G58</f>
        <v>0</v>
      </c>
      <c r="I58" s="129"/>
      <c r="J58" s="130" t="n">
        <f aca="false">+H58+I58</f>
        <v>0</v>
      </c>
      <c r="K58" s="128"/>
      <c r="L58" s="126" t="n">
        <f aca="false">+J58+K58</f>
        <v>0</v>
      </c>
      <c r="M58" s="126"/>
      <c r="N58" s="126" t="n">
        <f aca="false">+L58+M58</f>
        <v>0</v>
      </c>
      <c r="O58" s="126"/>
      <c r="P58" s="126" t="n">
        <f aca="false">+N58+O58</f>
        <v>0</v>
      </c>
      <c r="Q58" s="126"/>
      <c r="R58" s="126" t="n">
        <f aca="false">+P58+Q58</f>
        <v>0</v>
      </c>
      <c r="S58" s="126"/>
      <c r="T58" s="128"/>
      <c r="U58" s="126" t="n">
        <f aca="false">+J58+T58</f>
        <v>0</v>
      </c>
    </row>
    <row r="59" customFormat="false" ht="31.5" hidden="false" customHeight="true" outlineLevel="0" collapsed="false">
      <c r="B59" s="131"/>
      <c r="C59" s="132" t="s">
        <v>87</v>
      </c>
      <c r="D59" s="132"/>
      <c r="E59" s="132"/>
      <c r="F59" s="132"/>
      <c r="G59" s="132"/>
      <c r="H59" s="132"/>
      <c r="I59" s="132"/>
      <c r="J59" s="132"/>
      <c r="K59" s="132"/>
      <c r="L59" s="132"/>
      <c r="M59" s="132"/>
      <c r="N59" s="132"/>
      <c r="O59" s="132"/>
      <c r="P59" s="132"/>
      <c r="Q59" s="132"/>
      <c r="R59" s="132"/>
      <c r="S59" s="132"/>
      <c r="T59" s="132"/>
      <c r="U59" s="132"/>
    </row>
    <row r="60" customFormat="false" ht="12.75" hidden="false" customHeight="false" outlineLevel="0" collapsed="false">
      <c r="C60" s="133"/>
      <c r="D60" s="59"/>
      <c r="E60" s="59"/>
      <c r="F60" s="59"/>
      <c r="G60" s="59"/>
      <c r="H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</row>
    <row r="61" customFormat="false" ht="12.75" hidden="false" customHeight="false" outlineLevel="0" collapsed="false">
      <c r="C61" s="134"/>
    </row>
    <row r="63" customFormat="false" ht="15.75" hidden="false" customHeight="false" outlineLevel="0" collapsed="false">
      <c r="C63" s="135"/>
    </row>
    <row r="64" customFormat="false" ht="25.5" hidden="false" customHeight="true" outlineLevel="0" collapsed="false">
      <c r="C64" s="136"/>
      <c r="D64" s="136"/>
    </row>
    <row r="65" customFormat="false" ht="24" hidden="false" customHeight="true" outlineLevel="0" collapsed="false">
      <c r="C65" s="136"/>
      <c r="D65" s="136"/>
      <c r="E65" s="137"/>
      <c r="F65" s="137"/>
      <c r="G65" s="137"/>
      <c r="H65" s="137"/>
      <c r="I65" s="137"/>
      <c r="J65" s="137"/>
      <c r="K65" s="137"/>
      <c r="L65" s="137"/>
      <c r="M65" s="137"/>
      <c r="N65" s="137"/>
      <c r="O65" s="137"/>
      <c r="P65" s="137"/>
      <c r="Q65" s="137"/>
      <c r="R65" s="137"/>
      <c r="S65" s="137"/>
      <c r="T65" s="137"/>
      <c r="U65" s="137"/>
    </row>
    <row r="66" customFormat="false" ht="25.5" hidden="false" customHeight="true" outlineLevel="0" collapsed="false">
      <c r="C66" s="136"/>
      <c r="D66" s="136"/>
      <c r="E66" s="137"/>
      <c r="F66" s="137"/>
      <c r="G66" s="137"/>
      <c r="H66" s="137"/>
      <c r="I66" s="137"/>
      <c r="J66" s="137"/>
      <c r="K66" s="137"/>
      <c r="L66" s="137"/>
      <c r="M66" s="137"/>
      <c r="N66" s="137"/>
      <c r="O66" s="137"/>
      <c r="P66" s="137"/>
      <c r="Q66" s="137"/>
      <c r="R66" s="137"/>
      <c r="S66" s="137"/>
      <c r="T66" s="137"/>
      <c r="U66" s="137"/>
    </row>
  </sheetData>
  <mergeCells count="22">
    <mergeCell ref="B1:C1"/>
    <mergeCell ref="T1:V1"/>
    <mergeCell ref="T2:V2"/>
    <mergeCell ref="B3:U3"/>
    <mergeCell ref="B5:B6"/>
    <mergeCell ref="C5:C6"/>
    <mergeCell ref="D5:D6"/>
    <mergeCell ref="E5:F5"/>
    <mergeCell ref="G5:H5"/>
    <mergeCell ref="I5:J5"/>
    <mergeCell ref="K5:L5"/>
    <mergeCell ref="M5:N5"/>
    <mergeCell ref="O5:P5"/>
    <mergeCell ref="Q5:R5"/>
    <mergeCell ref="T5:U5"/>
    <mergeCell ref="B7:U7"/>
    <mergeCell ref="B28:B33"/>
    <mergeCell ref="B54:U54"/>
    <mergeCell ref="C59:U59"/>
    <mergeCell ref="C64:D64"/>
    <mergeCell ref="C65:D65"/>
    <mergeCell ref="C66:D66"/>
  </mergeCells>
  <printOptions headings="false" gridLines="false" gridLinesSet="true" horizontalCentered="false" verticalCentered="false"/>
  <pageMargins left="0" right="0" top="0" bottom="0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1:AB66"/>
  <sheetViews>
    <sheetView showFormulas="false" showGridLines="true" showRowColHeaders="true" showZeros="true" rightToLeft="false" tabSelected="false" showOutlineSymbols="true" defaultGridColor="true" view="pageBreakPreview" topLeftCell="B1" colorId="64" zoomScale="90" zoomScaleNormal="100" zoomScalePageLayoutView="90" workbookViewId="0">
      <selection pane="topLeft" activeCell="Y60" activeCellId="0" sqref="Y60"/>
    </sheetView>
  </sheetViews>
  <sheetFormatPr defaultColWidth="9.01171875" defaultRowHeight="12.75" zeroHeight="false" outlineLevelRow="0" outlineLevelCol="0"/>
  <cols>
    <col collapsed="false" customWidth="true" hidden="true" outlineLevel="0" max="1" min="1" style="1" width="9.13"/>
    <col collapsed="false" customWidth="true" hidden="false" outlineLevel="0" max="2" min="2" style="1" width="4.71"/>
    <col collapsed="false" customWidth="true" hidden="false" outlineLevel="0" max="3" min="3" style="1" width="67.41"/>
    <col collapsed="false" customWidth="true" hidden="false" outlineLevel="0" max="4" min="4" style="1" width="11.86"/>
    <col collapsed="false" customWidth="true" hidden="false" outlineLevel="0" max="5" min="5" style="1" width="11.42"/>
    <col collapsed="false" customWidth="true" hidden="false" outlineLevel="0" max="6" min="6" style="1" width="13.43"/>
    <col collapsed="false" customWidth="true" hidden="false" outlineLevel="0" max="7" min="7" style="1" width="11.57"/>
    <col collapsed="false" customWidth="true" hidden="false" outlineLevel="0" max="8" min="8" style="1" width="14.69"/>
    <col collapsed="false" customWidth="true" hidden="true" outlineLevel="0" max="9" min="9" style="1" width="0.13"/>
    <col collapsed="false" customWidth="true" hidden="true" outlineLevel="0" max="10" min="10" style="1" width="19.71"/>
    <col collapsed="false" customWidth="true" hidden="true" outlineLevel="0" max="11" min="11" style="1" width="17.13"/>
    <col collapsed="false" customWidth="true" hidden="true" outlineLevel="0" max="12" min="12" style="1" width="18.71"/>
    <col collapsed="false" customWidth="true" hidden="true" outlineLevel="0" max="13" min="13" style="1" width="6.71"/>
    <col collapsed="false" customWidth="true" hidden="true" outlineLevel="0" max="14" min="14" style="1" width="18"/>
    <col collapsed="false" customWidth="true" hidden="true" outlineLevel="0" max="15" min="15" style="1" width="20.42"/>
    <col collapsed="false" customWidth="true" hidden="true" outlineLevel="0" max="16" min="16" style="1" width="22.14"/>
    <col collapsed="false" customWidth="true" hidden="true" outlineLevel="0" max="17" min="17" style="1" width="18.58"/>
    <col collapsed="false" customWidth="true" hidden="true" outlineLevel="0" max="18" min="18" style="1" width="14.86"/>
    <col collapsed="false" customWidth="true" hidden="true" outlineLevel="0" max="19" min="19" style="1" width="20.98"/>
    <col collapsed="false" customWidth="true" hidden="true" outlineLevel="0" max="20" min="20" style="1" width="23.01"/>
    <col collapsed="false" customWidth="true" hidden="true" outlineLevel="0" max="21" min="21" style="1" width="8.4"/>
    <col collapsed="false" customWidth="true" hidden="false" outlineLevel="0" max="23" min="22" style="1" width="10.71"/>
    <col collapsed="false" customWidth="true" hidden="false" outlineLevel="0" max="24" min="24" style="1" width="9.29"/>
    <col collapsed="false" customWidth="false" hidden="false" outlineLevel="0" max="25" min="25" style="1" width="9"/>
    <col collapsed="false" customWidth="true" hidden="false" outlineLevel="0" max="26" min="26" style="1" width="28.57"/>
    <col collapsed="false" customWidth="true" hidden="false" outlineLevel="0" max="27" min="27" style="1" width="13.7"/>
    <col collapsed="false" customWidth="true" hidden="false" outlineLevel="0" max="28" min="28" style="1" width="11.42"/>
    <col collapsed="false" customWidth="false" hidden="false" outlineLevel="0" max="256" min="29" style="1" width="9"/>
    <col collapsed="false" customWidth="true" hidden="true" outlineLevel="0" max="257" min="257" style="1" width="11.52"/>
    <col collapsed="false" customWidth="true" hidden="false" outlineLevel="0" max="258" min="258" style="1" width="4.71"/>
    <col collapsed="false" customWidth="true" hidden="false" outlineLevel="0" max="259" min="259" style="1" width="67.41"/>
    <col collapsed="false" customWidth="true" hidden="false" outlineLevel="0" max="260" min="260" style="1" width="11.86"/>
    <col collapsed="false" customWidth="true" hidden="false" outlineLevel="0" max="261" min="261" style="1" width="12.42"/>
    <col collapsed="false" customWidth="true" hidden="false" outlineLevel="0" max="262" min="262" style="1" width="11.3"/>
    <col collapsed="false" customWidth="true" hidden="true" outlineLevel="0" max="277" min="263" style="1" width="11.52"/>
    <col collapsed="false" customWidth="true" hidden="false" outlineLevel="0" max="279" min="278" style="1" width="10.71"/>
    <col collapsed="false" customWidth="true" hidden="false" outlineLevel="0" max="280" min="280" style="1" width="9.29"/>
    <col collapsed="false" customWidth="false" hidden="false" outlineLevel="0" max="281" min="281" style="1" width="9"/>
    <col collapsed="false" customWidth="true" hidden="false" outlineLevel="0" max="282" min="282" style="1" width="28.57"/>
    <col collapsed="false" customWidth="true" hidden="false" outlineLevel="0" max="283" min="283" style="1" width="13.7"/>
    <col collapsed="false" customWidth="true" hidden="false" outlineLevel="0" max="284" min="284" style="1" width="11.42"/>
    <col collapsed="false" customWidth="false" hidden="false" outlineLevel="0" max="512" min="285" style="1" width="9"/>
    <col collapsed="false" customWidth="true" hidden="true" outlineLevel="0" max="513" min="513" style="1" width="11.52"/>
    <col collapsed="false" customWidth="true" hidden="false" outlineLevel="0" max="514" min="514" style="1" width="4.71"/>
    <col collapsed="false" customWidth="true" hidden="false" outlineLevel="0" max="515" min="515" style="1" width="67.41"/>
    <col collapsed="false" customWidth="true" hidden="false" outlineLevel="0" max="516" min="516" style="1" width="11.86"/>
    <col collapsed="false" customWidth="true" hidden="false" outlineLevel="0" max="517" min="517" style="1" width="12.42"/>
    <col collapsed="false" customWidth="true" hidden="false" outlineLevel="0" max="518" min="518" style="1" width="11.3"/>
    <col collapsed="false" customWidth="true" hidden="true" outlineLevel="0" max="533" min="519" style="1" width="11.52"/>
    <col collapsed="false" customWidth="true" hidden="false" outlineLevel="0" max="535" min="534" style="1" width="10.71"/>
    <col collapsed="false" customWidth="true" hidden="false" outlineLevel="0" max="536" min="536" style="1" width="9.29"/>
    <col collapsed="false" customWidth="false" hidden="false" outlineLevel="0" max="537" min="537" style="1" width="9"/>
    <col collapsed="false" customWidth="true" hidden="false" outlineLevel="0" max="538" min="538" style="1" width="28.57"/>
    <col collapsed="false" customWidth="true" hidden="false" outlineLevel="0" max="539" min="539" style="1" width="13.7"/>
    <col collapsed="false" customWidth="true" hidden="false" outlineLevel="0" max="540" min="540" style="1" width="11.42"/>
    <col collapsed="false" customWidth="false" hidden="false" outlineLevel="0" max="768" min="541" style="1" width="9"/>
    <col collapsed="false" customWidth="true" hidden="true" outlineLevel="0" max="769" min="769" style="1" width="11.52"/>
    <col collapsed="false" customWidth="true" hidden="false" outlineLevel="0" max="770" min="770" style="1" width="4.71"/>
    <col collapsed="false" customWidth="true" hidden="false" outlineLevel="0" max="771" min="771" style="1" width="67.41"/>
    <col collapsed="false" customWidth="true" hidden="false" outlineLevel="0" max="772" min="772" style="1" width="11.86"/>
    <col collapsed="false" customWidth="true" hidden="false" outlineLevel="0" max="773" min="773" style="1" width="12.42"/>
    <col collapsed="false" customWidth="true" hidden="false" outlineLevel="0" max="774" min="774" style="1" width="11.3"/>
    <col collapsed="false" customWidth="true" hidden="true" outlineLevel="0" max="789" min="775" style="1" width="11.52"/>
    <col collapsed="false" customWidth="true" hidden="false" outlineLevel="0" max="791" min="790" style="1" width="10.71"/>
    <col collapsed="false" customWidth="true" hidden="false" outlineLevel="0" max="792" min="792" style="1" width="9.29"/>
    <col collapsed="false" customWidth="false" hidden="false" outlineLevel="0" max="793" min="793" style="1" width="9"/>
    <col collapsed="false" customWidth="true" hidden="false" outlineLevel="0" max="794" min="794" style="1" width="28.57"/>
    <col collapsed="false" customWidth="true" hidden="false" outlineLevel="0" max="795" min="795" style="1" width="13.7"/>
    <col collapsed="false" customWidth="true" hidden="false" outlineLevel="0" max="796" min="796" style="1" width="11.42"/>
    <col collapsed="false" customWidth="false" hidden="false" outlineLevel="0" max="1024" min="797" style="1" width="9"/>
  </cols>
  <sheetData>
    <row r="1" customFormat="false" ht="12.75" hidden="false" customHeight="true" outlineLevel="0" collapsed="false">
      <c r="B1" s="2"/>
      <c r="C1" s="2"/>
      <c r="T1" s="3"/>
      <c r="U1" s="3"/>
      <c r="V1" s="3"/>
    </row>
    <row r="2" customFormat="false" ht="12.75" hidden="false" customHeight="true" outlineLevel="0" collapsed="false">
      <c r="T2" s="3"/>
      <c r="U2" s="3"/>
      <c r="V2" s="3"/>
    </row>
    <row r="3" customFormat="false" ht="19.5" hidden="false" customHeight="true" outlineLevel="0" collapsed="false">
      <c r="B3" s="4" t="s">
        <v>91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5"/>
    </row>
    <row r="4" customFormat="false" ht="13.5" hidden="false" customHeight="true" outlineLevel="0" collapsed="false">
      <c r="C4" s="6"/>
      <c r="D4" s="7"/>
      <c r="E4" s="7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8" t="s">
        <v>1</v>
      </c>
    </row>
    <row r="5" customFormat="false" ht="72" hidden="false" customHeight="true" outlineLevel="0" collapsed="false">
      <c r="B5" s="9" t="s">
        <v>2</v>
      </c>
      <c r="C5" s="10" t="s">
        <v>3</v>
      </c>
      <c r="D5" s="11" t="s">
        <v>4</v>
      </c>
      <c r="E5" s="12" t="s">
        <v>92</v>
      </c>
      <c r="F5" s="12"/>
      <c r="G5" s="13" t="s">
        <v>93</v>
      </c>
      <c r="H5" s="13"/>
      <c r="I5" s="12" t="s">
        <v>7</v>
      </c>
      <c r="J5" s="12"/>
      <c r="K5" s="12" t="s">
        <v>8</v>
      </c>
      <c r="L5" s="12"/>
      <c r="M5" s="12" t="s">
        <v>9</v>
      </c>
      <c r="N5" s="12"/>
      <c r="O5" s="12" t="s">
        <v>10</v>
      </c>
      <c r="P5" s="12"/>
      <c r="Q5" s="12" t="s">
        <v>11</v>
      </c>
      <c r="R5" s="12"/>
      <c r="S5" s="13"/>
      <c r="T5" s="12" t="s">
        <v>12</v>
      </c>
      <c r="U5" s="12"/>
    </row>
    <row r="6" customFormat="false" ht="41.25" hidden="false" customHeight="true" outlineLevel="0" collapsed="false">
      <c r="B6" s="9"/>
      <c r="C6" s="10"/>
      <c r="D6" s="11"/>
      <c r="E6" s="14" t="s">
        <v>13</v>
      </c>
      <c r="F6" s="15" t="s">
        <v>14</v>
      </c>
      <c r="G6" s="16" t="s">
        <v>13</v>
      </c>
      <c r="H6" s="17" t="s">
        <v>14</v>
      </c>
      <c r="I6" s="14" t="s">
        <v>13</v>
      </c>
      <c r="J6" s="15" t="s">
        <v>14</v>
      </c>
      <c r="K6" s="14" t="s">
        <v>13</v>
      </c>
      <c r="L6" s="15" t="s">
        <v>14</v>
      </c>
      <c r="M6" s="14" t="s">
        <v>13</v>
      </c>
      <c r="N6" s="15" t="s">
        <v>14</v>
      </c>
      <c r="O6" s="14" t="s">
        <v>13</v>
      </c>
      <c r="P6" s="15" t="s">
        <v>14</v>
      </c>
      <c r="Q6" s="14" t="s">
        <v>13</v>
      </c>
      <c r="R6" s="15" t="s">
        <v>14</v>
      </c>
      <c r="S6" s="18"/>
      <c r="T6" s="14" t="s">
        <v>13</v>
      </c>
      <c r="U6" s="15" t="s">
        <v>14</v>
      </c>
    </row>
    <row r="7" customFormat="false" ht="11.25" hidden="false" customHeight="true" outlineLevel="0" collapsed="false">
      <c r="B7" s="19" t="s">
        <v>15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</row>
    <row r="8" customFormat="false" ht="13.5" hidden="false" customHeight="false" outlineLevel="0" collapsed="false">
      <c r="B8" s="20" t="s">
        <v>16</v>
      </c>
      <c r="C8" s="21" t="s">
        <v>17</v>
      </c>
      <c r="D8" s="22" t="n">
        <f aca="false">+D10+D13</f>
        <v>7593991.98</v>
      </c>
      <c r="E8" s="22" t="n">
        <f aca="false">+E10+E13</f>
        <v>0</v>
      </c>
      <c r="F8" s="22" t="n">
        <f aca="false">+F10+F13</f>
        <v>7593991.98</v>
      </c>
      <c r="G8" s="22" t="n">
        <f aca="false">+G10+G13</f>
        <v>1150000</v>
      </c>
      <c r="H8" s="22" t="n">
        <f aca="false">+H10+H13</f>
        <v>8743991.98</v>
      </c>
      <c r="I8" s="23" t="n">
        <f aca="false">+I10+I13</f>
        <v>0</v>
      </c>
      <c r="J8" s="23" t="n">
        <f aca="false">+J10+J13</f>
        <v>8743991.98</v>
      </c>
      <c r="K8" s="22" t="n">
        <f aca="false">+K10+K13</f>
        <v>0</v>
      </c>
      <c r="L8" s="22" t="n">
        <f aca="false">+L10+L13</f>
        <v>8743991.98</v>
      </c>
      <c r="M8" s="22" t="n">
        <f aca="false">+M10+M13</f>
        <v>0</v>
      </c>
      <c r="N8" s="22" t="n">
        <f aca="false">+N10+N13</f>
        <v>8743991.98</v>
      </c>
      <c r="O8" s="22" t="n">
        <f aca="false">O10+O13</f>
        <v>0</v>
      </c>
      <c r="P8" s="22" t="n">
        <f aca="false">N8+O8</f>
        <v>8743991.98</v>
      </c>
      <c r="Q8" s="24" t="n">
        <f aca="false">Q10+Q13</f>
        <v>0</v>
      </c>
      <c r="R8" s="22" t="n">
        <f aca="false">P8+Q8</f>
        <v>8743991.98</v>
      </c>
      <c r="S8" s="24"/>
      <c r="T8" s="22" t="n">
        <f aca="false">+T10+T13</f>
        <v>0</v>
      </c>
      <c r="U8" s="22" t="n">
        <f aca="false">R8+T8</f>
        <v>8743991.98</v>
      </c>
    </row>
    <row r="9" customFormat="false" ht="10.5" hidden="false" customHeight="true" outlineLevel="0" collapsed="false">
      <c r="B9" s="20"/>
      <c r="C9" s="25" t="s">
        <v>18</v>
      </c>
      <c r="D9" s="26"/>
      <c r="E9" s="26"/>
      <c r="F9" s="26"/>
      <c r="G9" s="26"/>
      <c r="H9" s="26"/>
      <c r="I9" s="27"/>
      <c r="J9" s="27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</row>
    <row r="10" customFormat="false" ht="13.5" hidden="false" customHeight="false" outlineLevel="0" collapsed="false">
      <c r="B10" s="20" t="s">
        <v>19</v>
      </c>
      <c r="C10" s="21" t="s">
        <v>20</v>
      </c>
      <c r="D10" s="22" t="n">
        <f aca="false">D11+D12</f>
        <v>5230891.98</v>
      </c>
      <c r="E10" s="22" t="n">
        <f aca="false">E11+E12</f>
        <v>0</v>
      </c>
      <c r="F10" s="22" t="n">
        <f aca="false">F11+F12</f>
        <v>5230891.98</v>
      </c>
      <c r="G10" s="22" t="n">
        <f aca="false">G11+G12</f>
        <v>0</v>
      </c>
      <c r="H10" s="22" t="n">
        <f aca="false">H11+H12</f>
        <v>5230891.98</v>
      </c>
      <c r="I10" s="23" t="n">
        <f aca="false">I11+I12</f>
        <v>0</v>
      </c>
      <c r="J10" s="23" t="n">
        <f aca="false">J11+J12</f>
        <v>5230891.98</v>
      </c>
      <c r="K10" s="22" t="n">
        <f aca="false">K11+K12</f>
        <v>0</v>
      </c>
      <c r="L10" s="22" t="n">
        <f aca="false">L11+L12</f>
        <v>5230891.98</v>
      </c>
      <c r="M10" s="22" t="n">
        <f aca="false">M11+M12</f>
        <v>0</v>
      </c>
      <c r="N10" s="22" t="n">
        <f aca="false">N11+N12</f>
        <v>5230891.98</v>
      </c>
      <c r="O10" s="22" t="n">
        <f aca="false">O11+O12</f>
        <v>0</v>
      </c>
      <c r="P10" s="22" t="n">
        <f aca="false">N10+O10</f>
        <v>5230891.98</v>
      </c>
      <c r="Q10" s="24" t="n">
        <f aca="false">Q11+Q12</f>
        <v>0</v>
      </c>
      <c r="R10" s="22" t="n">
        <f aca="false">P10+Q10</f>
        <v>5230891.98</v>
      </c>
      <c r="S10" s="24"/>
      <c r="T10" s="22" t="n">
        <f aca="false">T11+T12</f>
        <v>0</v>
      </c>
      <c r="U10" s="22" t="n">
        <f aca="false">R10+T10</f>
        <v>5230891.98</v>
      </c>
    </row>
    <row r="11" customFormat="false" ht="13.5" hidden="false" customHeight="false" outlineLevel="0" collapsed="false">
      <c r="B11" s="20"/>
      <c r="C11" s="25" t="s">
        <v>21</v>
      </c>
      <c r="D11" s="26" t="n">
        <v>5202091.98</v>
      </c>
      <c r="E11" s="26" t="n">
        <v>0</v>
      </c>
      <c r="F11" s="24" t="n">
        <f aca="false">D11+E11</f>
        <v>5202091.98</v>
      </c>
      <c r="G11" s="26" t="n">
        <v>0</v>
      </c>
      <c r="H11" s="24" t="n">
        <f aca="false">F11+G11</f>
        <v>5202091.98</v>
      </c>
      <c r="I11" s="27" t="n">
        <v>0</v>
      </c>
      <c r="J11" s="28" t="n">
        <f aca="false">H11+I11</f>
        <v>5202091.98</v>
      </c>
      <c r="K11" s="26" t="n">
        <v>0</v>
      </c>
      <c r="L11" s="24" t="n">
        <f aca="false">J11+K11</f>
        <v>5202091.98</v>
      </c>
      <c r="M11" s="24"/>
      <c r="N11" s="24" t="n">
        <f aca="false">L11+M11</f>
        <v>5202091.98</v>
      </c>
      <c r="O11" s="24"/>
      <c r="P11" s="24" t="n">
        <f aca="false">N11+O11</f>
        <v>5202091.98</v>
      </c>
      <c r="Q11" s="24"/>
      <c r="R11" s="24" t="n">
        <f aca="false">P11+Q11</f>
        <v>5202091.98</v>
      </c>
      <c r="S11" s="24"/>
      <c r="T11" s="26" t="n">
        <v>0</v>
      </c>
      <c r="U11" s="24" t="n">
        <f aca="false">P11+T11</f>
        <v>5202091.98</v>
      </c>
    </row>
    <row r="12" customFormat="false" ht="13.5" hidden="false" customHeight="false" outlineLevel="0" collapsed="false">
      <c r="B12" s="20"/>
      <c r="C12" s="25" t="s">
        <v>22</v>
      </c>
      <c r="D12" s="26" t="n">
        <v>28800</v>
      </c>
      <c r="E12" s="26" t="n">
        <v>0</v>
      </c>
      <c r="F12" s="24" t="n">
        <f aca="false">D12+E12</f>
        <v>28800</v>
      </c>
      <c r="G12" s="26" t="n">
        <v>0</v>
      </c>
      <c r="H12" s="24" t="n">
        <f aca="false">F12+G12</f>
        <v>28800</v>
      </c>
      <c r="I12" s="27" t="n">
        <v>0</v>
      </c>
      <c r="J12" s="28" t="n">
        <f aca="false">H12+I12</f>
        <v>28800</v>
      </c>
      <c r="K12" s="26" t="n">
        <v>0</v>
      </c>
      <c r="L12" s="24" t="n">
        <f aca="false">J12+K12</f>
        <v>28800</v>
      </c>
      <c r="M12" s="24" t="n">
        <v>0</v>
      </c>
      <c r="N12" s="24" t="n">
        <f aca="false">L12+M12</f>
        <v>28800</v>
      </c>
      <c r="O12" s="24" t="n">
        <v>0</v>
      </c>
      <c r="P12" s="24" t="n">
        <f aca="false">N12+O12</f>
        <v>28800</v>
      </c>
      <c r="Q12" s="24"/>
      <c r="R12" s="24" t="n">
        <f aca="false">P12+Q12</f>
        <v>28800</v>
      </c>
      <c r="S12" s="24"/>
      <c r="T12" s="26" t="n">
        <v>0</v>
      </c>
      <c r="U12" s="24" t="n">
        <f aca="false">P12+T12</f>
        <v>28800</v>
      </c>
    </row>
    <row r="13" customFormat="false" ht="13.5" hidden="false" customHeight="false" outlineLevel="0" collapsed="false">
      <c r="B13" s="20" t="s">
        <v>23</v>
      </c>
      <c r="C13" s="21" t="s">
        <v>24</v>
      </c>
      <c r="D13" s="22" t="n">
        <f aca="false">SUM(D14:D17)</f>
        <v>2363100</v>
      </c>
      <c r="E13" s="22" t="n">
        <f aca="false">SUM(E14:E17)</f>
        <v>0</v>
      </c>
      <c r="F13" s="22" t="n">
        <f aca="false">SUM(F14:F17)</f>
        <v>2363100</v>
      </c>
      <c r="G13" s="22" t="n">
        <f aca="false">SUM(G14:G17)</f>
        <v>1150000</v>
      </c>
      <c r="H13" s="22" t="n">
        <f aca="false">SUM(H14:H17)</f>
        <v>3513100</v>
      </c>
      <c r="I13" s="23" t="n">
        <f aca="false">SUM(I14:I17)</f>
        <v>0</v>
      </c>
      <c r="J13" s="23" t="n">
        <f aca="false">SUM(J14:J17)</f>
        <v>3513100</v>
      </c>
      <c r="K13" s="22" t="n">
        <f aca="false">SUM(K14:K17)</f>
        <v>0</v>
      </c>
      <c r="L13" s="22" t="n">
        <f aca="false">SUM(L14:L17)</f>
        <v>3513100</v>
      </c>
      <c r="M13" s="22" t="n">
        <f aca="false">SUM(M14:M17)</f>
        <v>0</v>
      </c>
      <c r="N13" s="22" t="n">
        <f aca="false">SUM(N14:N17)</f>
        <v>3513100</v>
      </c>
      <c r="O13" s="22" t="n">
        <f aca="false">O14+O15+O16+O17</f>
        <v>0</v>
      </c>
      <c r="P13" s="22" t="n">
        <f aca="false">N13+O13</f>
        <v>3513100</v>
      </c>
      <c r="Q13" s="24" t="n">
        <f aca="false">Q14+Q15+Q16+Q17</f>
        <v>0</v>
      </c>
      <c r="R13" s="22" t="n">
        <f aca="false">P13+Q13</f>
        <v>3513100</v>
      </c>
      <c r="S13" s="24"/>
      <c r="T13" s="22" t="n">
        <f aca="false">SUM(T14:T17)</f>
        <v>0</v>
      </c>
      <c r="U13" s="22" t="n">
        <f aca="false">R13+T13</f>
        <v>3513100</v>
      </c>
    </row>
    <row r="14" customFormat="false" ht="13.5" hidden="false" customHeight="false" outlineLevel="0" collapsed="false">
      <c r="B14" s="20"/>
      <c r="C14" s="25" t="s">
        <v>25</v>
      </c>
      <c r="D14" s="26" t="n">
        <v>2270000</v>
      </c>
      <c r="E14" s="26"/>
      <c r="F14" s="24" t="n">
        <f aca="false">D14+E14</f>
        <v>2270000</v>
      </c>
      <c r="G14" s="26"/>
      <c r="H14" s="24" t="n">
        <f aca="false">F14+G14</f>
        <v>2270000</v>
      </c>
      <c r="I14" s="27"/>
      <c r="J14" s="27" t="n">
        <f aca="false">H14+I14</f>
        <v>2270000</v>
      </c>
      <c r="K14" s="26"/>
      <c r="L14" s="26" t="n">
        <f aca="false">J14+K14</f>
        <v>2270000</v>
      </c>
      <c r="M14" s="26"/>
      <c r="N14" s="26" t="n">
        <f aca="false">L14+M14</f>
        <v>2270000</v>
      </c>
      <c r="O14" s="26"/>
      <c r="P14" s="24" t="n">
        <f aca="false">N14+O14</f>
        <v>2270000</v>
      </c>
      <c r="Q14" s="24"/>
      <c r="R14" s="24" t="n">
        <f aca="false">P14+Q14</f>
        <v>2270000</v>
      </c>
      <c r="S14" s="24"/>
      <c r="T14" s="26"/>
      <c r="U14" s="24" t="n">
        <f aca="false">R14+T14</f>
        <v>2270000</v>
      </c>
      <c r="Z14" s="29"/>
    </row>
    <row r="15" customFormat="false" ht="13.5" hidden="false" customHeight="false" outlineLevel="0" collapsed="false">
      <c r="B15" s="20"/>
      <c r="C15" s="25" t="s">
        <v>26</v>
      </c>
      <c r="D15" s="26" t="n">
        <v>0</v>
      </c>
      <c r="E15" s="26"/>
      <c r="F15" s="24" t="n">
        <f aca="false">D15+E15</f>
        <v>0</v>
      </c>
      <c r="G15" s="26"/>
      <c r="H15" s="24" t="n">
        <f aca="false">F15+G15</f>
        <v>0</v>
      </c>
      <c r="I15" s="27" t="n">
        <v>0</v>
      </c>
      <c r="J15" s="27" t="n">
        <f aca="false">H15+I15</f>
        <v>0</v>
      </c>
      <c r="K15" s="26" t="n">
        <v>0</v>
      </c>
      <c r="L15" s="26" t="n">
        <f aca="false">J15+K15</f>
        <v>0</v>
      </c>
      <c r="M15" s="26"/>
      <c r="N15" s="26" t="n">
        <f aca="false">L15+M15</f>
        <v>0</v>
      </c>
      <c r="O15" s="26"/>
      <c r="P15" s="24" t="n">
        <f aca="false">N15+O15</f>
        <v>0</v>
      </c>
      <c r="Q15" s="24"/>
      <c r="R15" s="24" t="n">
        <f aca="false">P15+Q15</f>
        <v>0</v>
      </c>
      <c r="S15" s="24"/>
      <c r="T15" s="26"/>
      <c r="U15" s="24" t="n">
        <f aca="false">R15+T15</f>
        <v>0</v>
      </c>
    </row>
    <row r="16" customFormat="false" ht="13.5" hidden="false" customHeight="false" outlineLevel="0" collapsed="false">
      <c r="B16" s="20"/>
      <c r="C16" s="25" t="s">
        <v>27</v>
      </c>
      <c r="D16" s="26" t="n">
        <v>93100</v>
      </c>
      <c r="E16" s="26"/>
      <c r="F16" s="24" t="n">
        <f aca="false">D16+E16</f>
        <v>93100</v>
      </c>
      <c r="G16" s="26"/>
      <c r="H16" s="24" t="n">
        <f aca="false">F16+G16</f>
        <v>93100</v>
      </c>
      <c r="I16" s="27"/>
      <c r="J16" s="27" t="n">
        <f aca="false">H16+I16</f>
        <v>93100</v>
      </c>
      <c r="K16" s="26"/>
      <c r="L16" s="26" t="n">
        <f aca="false">J16+K16</f>
        <v>93100</v>
      </c>
      <c r="M16" s="26"/>
      <c r="N16" s="26" t="n">
        <f aca="false">L16+M16</f>
        <v>93100</v>
      </c>
      <c r="O16" s="26"/>
      <c r="P16" s="24" t="n">
        <f aca="false">N16+O16</f>
        <v>93100</v>
      </c>
      <c r="Q16" s="24"/>
      <c r="R16" s="24" t="n">
        <f aca="false">P16+Q16</f>
        <v>93100</v>
      </c>
      <c r="S16" s="24"/>
      <c r="T16" s="26"/>
      <c r="U16" s="24" t="n">
        <f aca="false">R16+T16</f>
        <v>93100</v>
      </c>
    </row>
    <row r="17" customFormat="false" ht="12" hidden="false" customHeight="true" outlineLevel="0" collapsed="false">
      <c r="B17" s="20"/>
      <c r="C17" s="25" t="s">
        <v>28</v>
      </c>
      <c r="D17" s="26" t="n">
        <v>0</v>
      </c>
      <c r="E17" s="26"/>
      <c r="F17" s="24" t="n">
        <f aca="false">D17+E17</f>
        <v>0</v>
      </c>
      <c r="G17" s="26" t="n">
        <v>1150000</v>
      </c>
      <c r="H17" s="24" t="n">
        <f aca="false">F17+G17</f>
        <v>1150000</v>
      </c>
      <c r="I17" s="27"/>
      <c r="J17" s="27" t="n">
        <f aca="false">H17+I17</f>
        <v>1150000</v>
      </c>
      <c r="K17" s="26"/>
      <c r="L17" s="26" t="n">
        <f aca="false">J17+K17</f>
        <v>1150000</v>
      </c>
      <c r="M17" s="26" t="n">
        <v>0</v>
      </c>
      <c r="N17" s="26" t="n">
        <f aca="false">L17+M17</f>
        <v>1150000</v>
      </c>
      <c r="O17" s="26" t="n">
        <v>0</v>
      </c>
      <c r="P17" s="24" t="n">
        <f aca="false">N17+O17</f>
        <v>1150000</v>
      </c>
      <c r="Q17" s="24"/>
      <c r="R17" s="24" t="n">
        <f aca="false">P17+Q17</f>
        <v>1150000</v>
      </c>
      <c r="S17" s="24"/>
      <c r="T17" s="26" t="n">
        <v>0</v>
      </c>
      <c r="U17" s="24" t="n">
        <f aca="false">R17+T17</f>
        <v>1150000</v>
      </c>
    </row>
    <row r="18" customFormat="false" ht="13.5" hidden="false" customHeight="false" outlineLevel="0" collapsed="false">
      <c r="B18" s="30" t="n">
        <v>2</v>
      </c>
      <c r="C18" s="31" t="s">
        <v>29</v>
      </c>
      <c r="D18" s="32" t="n">
        <v>7855536.58</v>
      </c>
      <c r="E18" s="26" t="n">
        <v>1000000</v>
      </c>
      <c r="F18" s="22" t="n">
        <f aca="false">E18+D18</f>
        <v>8855536.58</v>
      </c>
      <c r="G18" s="26" t="n">
        <v>150000</v>
      </c>
      <c r="H18" s="22" t="n">
        <f aca="false">+F18+G18</f>
        <v>9005536.58</v>
      </c>
      <c r="I18" s="33"/>
      <c r="J18" s="33" t="n">
        <f aca="false">+H18+I18</f>
        <v>9005536.58</v>
      </c>
      <c r="K18" s="32"/>
      <c r="L18" s="32" t="n">
        <f aca="false">+J18+K18</f>
        <v>9005536.58</v>
      </c>
      <c r="M18" s="32" t="n">
        <v>0</v>
      </c>
      <c r="N18" s="32" t="n">
        <f aca="false">+L18+M18</f>
        <v>9005536.58</v>
      </c>
      <c r="O18" s="32"/>
      <c r="P18" s="24" t="n">
        <f aca="false">N18+O18</f>
        <v>9005536.58</v>
      </c>
      <c r="Q18" s="24"/>
      <c r="R18" s="24" t="n">
        <f aca="false">P18+Q18</f>
        <v>9005536.58</v>
      </c>
      <c r="S18" s="24"/>
      <c r="T18" s="32" t="n">
        <v>0</v>
      </c>
      <c r="U18" s="32" t="n">
        <f aca="false">R18+T18</f>
        <v>9005536.58</v>
      </c>
    </row>
    <row r="19" customFormat="false" ht="13.5" hidden="false" customHeight="false" outlineLevel="0" collapsed="false">
      <c r="B19" s="20" t="s">
        <v>30</v>
      </c>
      <c r="C19" s="34" t="s">
        <v>31</v>
      </c>
      <c r="D19" s="27" t="n">
        <v>1581369.87</v>
      </c>
      <c r="E19" s="26"/>
      <c r="F19" s="22" t="n">
        <f aca="false">E19+D19</f>
        <v>1581369.87</v>
      </c>
      <c r="G19" s="26"/>
      <c r="H19" s="24" t="n">
        <f aca="false">+F19+G19</f>
        <v>1581369.87</v>
      </c>
      <c r="I19" s="27"/>
      <c r="J19" s="28" t="n">
        <f aca="false">+H19+I19</f>
        <v>1581369.87</v>
      </c>
      <c r="K19" s="26"/>
      <c r="L19" s="24" t="n">
        <f aca="false">+J19+K19</f>
        <v>1581369.87</v>
      </c>
      <c r="M19" s="24"/>
      <c r="N19" s="24" t="n">
        <f aca="false">+L19+M19</f>
        <v>1581369.87</v>
      </c>
      <c r="O19" s="24"/>
      <c r="P19" s="24" t="n">
        <f aca="false">+N19+O19</f>
        <v>1581369.87</v>
      </c>
      <c r="Q19" s="24"/>
      <c r="R19" s="24" t="n">
        <f aca="false">SUM(P19+Q19)</f>
        <v>1581369.87</v>
      </c>
      <c r="S19" s="24"/>
      <c r="T19" s="26"/>
      <c r="U19" s="24" t="n">
        <f aca="false">+J19+T19</f>
        <v>1581369.87</v>
      </c>
    </row>
    <row r="20" customFormat="false" ht="13.5" hidden="false" customHeight="false" outlineLevel="0" collapsed="false">
      <c r="B20" s="20" t="s">
        <v>32</v>
      </c>
      <c r="C20" s="35" t="s">
        <v>33</v>
      </c>
      <c r="D20" s="36"/>
      <c r="E20" s="26" t="n">
        <v>0</v>
      </c>
      <c r="F20" s="22" t="n">
        <f aca="false">E20+D20</f>
        <v>0</v>
      </c>
      <c r="G20" s="26"/>
      <c r="H20" s="24" t="n">
        <f aca="false">+F20+G20</f>
        <v>0</v>
      </c>
      <c r="I20" s="27"/>
      <c r="J20" s="28" t="n">
        <f aca="false">SUM(H20+I20)</f>
        <v>0</v>
      </c>
      <c r="K20" s="26"/>
      <c r="L20" s="24" t="n">
        <f aca="false">SUM(J20+K20)</f>
        <v>0</v>
      </c>
      <c r="M20" s="24"/>
      <c r="N20" s="24" t="n">
        <f aca="false">SUM(L20+M20)</f>
        <v>0</v>
      </c>
      <c r="O20" s="24"/>
      <c r="P20" s="24" t="n">
        <f aca="false">SUM(N20+O20)</f>
        <v>0</v>
      </c>
      <c r="Q20" s="24"/>
      <c r="R20" s="24" t="n">
        <f aca="false">SUM(P20+Q20)</f>
        <v>0</v>
      </c>
      <c r="S20" s="24"/>
      <c r="T20" s="26"/>
      <c r="U20" s="24" t="n">
        <f aca="false">SUM(J20+T20)</f>
        <v>0</v>
      </c>
    </row>
    <row r="21" customFormat="false" ht="13.5" hidden="false" customHeight="false" outlineLevel="0" collapsed="false">
      <c r="B21" s="20" t="s">
        <v>34</v>
      </c>
      <c r="C21" s="37" t="s">
        <v>35</v>
      </c>
      <c r="D21" s="38" t="n">
        <v>7855536.58</v>
      </c>
      <c r="E21" s="38" t="n">
        <f aca="false">E18+E20</f>
        <v>1000000</v>
      </c>
      <c r="F21" s="22" t="n">
        <f aca="false">E21+D21</f>
        <v>8855536.58</v>
      </c>
      <c r="G21" s="38" t="n">
        <f aca="false">G18+G20</f>
        <v>150000</v>
      </c>
      <c r="H21" s="22" t="n">
        <f aca="false">H18+H20</f>
        <v>9005536.58</v>
      </c>
      <c r="I21" s="39" t="n">
        <f aca="false">I18+I20</f>
        <v>0</v>
      </c>
      <c r="J21" s="28" t="n">
        <f aca="false">SUM(H21+I21)</f>
        <v>9005536.58</v>
      </c>
      <c r="K21" s="38" t="n">
        <f aca="false">K18+K20</f>
        <v>0</v>
      </c>
      <c r="L21" s="24" t="n">
        <f aca="false">SUM(J21+K21)</f>
        <v>9005536.58</v>
      </c>
      <c r="M21" s="38" t="n">
        <f aca="false">M18+M20</f>
        <v>0</v>
      </c>
      <c r="N21" s="24" t="n">
        <f aca="false">SUM(L21+M21)</f>
        <v>9005536.58</v>
      </c>
      <c r="O21" s="38" t="n">
        <f aca="false">O18+O20</f>
        <v>0</v>
      </c>
      <c r="P21" s="24" t="n">
        <f aca="false">N21+O21</f>
        <v>9005536.58</v>
      </c>
      <c r="Q21" s="24" t="n">
        <f aca="false">Q18+Q20</f>
        <v>0</v>
      </c>
      <c r="R21" s="24" t="n">
        <f aca="false">P21+Q21</f>
        <v>9005536.58</v>
      </c>
      <c r="S21" s="24"/>
      <c r="T21" s="38" t="n">
        <v>0</v>
      </c>
      <c r="U21" s="24" t="n">
        <f aca="false">R21+T21</f>
        <v>9005536.58</v>
      </c>
      <c r="W21" s="29"/>
    </row>
    <row r="22" customFormat="false" ht="12" hidden="false" customHeight="true" outlineLevel="0" collapsed="false">
      <c r="B22" s="30" t="s">
        <v>36</v>
      </c>
      <c r="C22" s="25" t="s">
        <v>37</v>
      </c>
      <c r="D22" s="40" t="n">
        <f aca="false">IF(D10=0,0,D25/D10*-100)</f>
        <v>5.00000001911719</v>
      </c>
      <c r="E22" s="41"/>
      <c r="F22" s="40" t="n">
        <f aca="false">IF(F10=0,0,F25/F10*-100)</f>
        <v>24.1171984591431</v>
      </c>
      <c r="G22" s="41"/>
      <c r="H22" s="40" t="n">
        <f aca="false">IF(H10=0,0,H25/H10*-100)</f>
        <v>5.00000001911719</v>
      </c>
      <c r="I22" s="42"/>
      <c r="J22" s="43" t="n">
        <f aca="false">IF(J10=0,0,J25/J10*-100)</f>
        <v>5.00000001911719</v>
      </c>
      <c r="K22" s="44"/>
      <c r="L22" s="40" t="n">
        <f aca="false">IF(L10=0,0,L25/L10*-100)</f>
        <v>5.00000001911719</v>
      </c>
      <c r="M22" s="40"/>
      <c r="N22" s="40" t="n">
        <f aca="false">IF(N10=0,0,N25/N10*-100)</f>
        <v>5.00000001911719</v>
      </c>
      <c r="O22" s="40"/>
      <c r="P22" s="40" t="n">
        <f aca="false">IF(P10=0,0,P25/P10*-100)</f>
        <v>5.00000001911719</v>
      </c>
      <c r="Q22" s="40"/>
      <c r="R22" s="40" t="n">
        <f aca="false">IF(R10=0,0,R25/R10*-100)</f>
        <v>5.00000001911719</v>
      </c>
      <c r="S22" s="40"/>
      <c r="T22" s="44"/>
      <c r="U22" s="40" t="n">
        <f aca="false">IF(U10=0,0,U25/U10*-100)</f>
        <v>5.00000001911719</v>
      </c>
      <c r="W22" s="45"/>
      <c r="Z22" s="46"/>
    </row>
    <row r="23" customFormat="false" ht="13.5" hidden="false" customHeight="false" outlineLevel="0" collapsed="false">
      <c r="B23" s="30" t="s">
        <v>38</v>
      </c>
      <c r="C23" s="25" t="s">
        <v>39</v>
      </c>
      <c r="D23" s="47" t="n">
        <v>5</v>
      </c>
      <c r="E23" s="41"/>
      <c r="F23" s="47" t="n">
        <v>5</v>
      </c>
      <c r="G23" s="41"/>
      <c r="H23" s="47" t="n">
        <v>5</v>
      </c>
      <c r="I23" s="42"/>
      <c r="J23" s="48" t="n">
        <v>5</v>
      </c>
      <c r="K23" s="44"/>
      <c r="L23" s="47" t="n">
        <v>5</v>
      </c>
      <c r="M23" s="47"/>
      <c r="N23" s="47" t="n">
        <v>5</v>
      </c>
      <c r="O23" s="47"/>
      <c r="P23" s="47" t="n">
        <v>5</v>
      </c>
      <c r="Q23" s="47"/>
      <c r="R23" s="47" t="n">
        <v>5</v>
      </c>
      <c r="S23" s="47"/>
      <c r="T23" s="44"/>
      <c r="U23" s="47" t="n">
        <v>5</v>
      </c>
      <c r="W23" s="49"/>
      <c r="X23" s="50"/>
      <c r="Y23" s="49"/>
      <c r="Z23" s="51"/>
      <c r="AA23" s="52"/>
    </row>
    <row r="24" customFormat="false" ht="14.25" hidden="false" customHeight="true" outlineLevel="0" collapsed="false">
      <c r="B24" s="30" t="s">
        <v>40</v>
      </c>
      <c r="C24" s="21" t="s">
        <v>41</v>
      </c>
      <c r="D24" s="22" t="n">
        <f aca="false">D10*D23/-100</f>
        <v>-261544.599</v>
      </c>
      <c r="E24" s="32"/>
      <c r="F24" s="22" t="n">
        <f aca="false">F10*F23/-100</f>
        <v>-261544.599</v>
      </c>
      <c r="G24" s="32"/>
      <c r="H24" s="22" t="n">
        <f aca="false">H10*H23/-100</f>
        <v>-261544.599</v>
      </c>
      <c r="I24" s="33"/>
      <c r="J24" s="23" t="n">
        <f aca="false">J10*J23/-100</f>
        <v>-261544.599</v>
      </c>
      <c r="K24" s="32"/>
      <c r="L24" s="22" t="n">
        <f aca="false">L10*L23/-100</f>
        <v>-261544.599</v>
      </c>
      <c r="M24" s="22"/>
      <c r="N24" s="22" t="n">
        <f aca="false">N10*N23/-100</f>
        <v>-261544.599</v>
      </c>
      <c r="O24" s="22"/>
      <c r="P24" s="22" t="n">
        <f aca="false">P10*P23/-100</f>
        <v>-261544.599</v>
      </c>
      <c r="Q24" s="22"/>
      <c r="R24" s="22" t="n">
        <f aca="false">R10*R23/-100</f>
        <v>-261544.599</v>
      </c>
      <c r="S24" s="22"/>
      <c r="T24" s="32"/>
      <c r="U24" s="22" t="n">
        <f aca="false">U10*U23/-100</f>
        <v>-261544.599</v>
      </c>
      <c r="W24" s="53"/>
      <c r="X24" s="54"/>
      <c r="Y24" s="53"/>
      <c r="Z24" s="55"/>
    </row>
    <row r="25" customFormat="false" ht="13.5" hidden="false" customHeight="false" outlineLevel="0" collapsed="false">
      <c r="B25" s="30" t="s">
        <v>42</v>
      </c>
      <c r="C25" s="21" t="s">
        <v>43</v>
      </c>
      <c r="D25" s="56" t="n">
        <f aca="false">D8-D21</f>
        <v>-261544.6</v>
      </c>
      <c r="E25" s="32"/>
      <c r="F25" s="56" t="n">
        <f aca="false">F8-F21</f>
        <v>-1261544.6</v>
      </c>
      <c r="G25" s="32"/>
      <c r="H25" s="56" t="n">
        <f aca="false">H8-H21</f>
        <v>-261544.6</v>
      </c>
      <c r="I25" s="33"/>
      <c r="J25" s="57" t="n">
        <f aca="false">J8-J21</f>
        <v>-261544.6</v>
      </c>
      <c r="K25" s="32"/>
      <c r="L25" s="56" t="n">
        <f aca="false">L8-L21</f>
        <v>-261544.6</v>
      </c>
      <c r="M25" s="56"/>
      <c r="N25" s="56" t="n">
        <f aca="false">N8-N21</f>
        <v>-261544.6</v>
      </c>
      <c r="O25" s="56"/>
      <c r="P25" s="56" t="n">
        <f aca="false">P8-P21</f>
        <v>-261544.6</v>
      </c>
      <c r="Q25" s="56"/>
      <c r="R25" s="56" t="n">
        <f aca="false">R8-R21</f>
        <v>-261544.6</v>
      </c>
      <c r="S25" s="56"/>
      <c r="T25" s="32"/>
      <c r="U25" s="56" t="n">
        <f aca="false">U8-U21</f>
        <v>-261544.6</v>
      </c>
      <c r="V25" s="29"/>
      <c r="W25" s="58"/>
      <c r="X25" s="58"/>
      <c r="Y25" s="58"/>
      <c r="Z25" s="58"/>
      <c r="AA25" s="58"/>
    </row>
    <row r="26" customFormat="false" ht="12.75" hidden="false" customHeight="true" outlineLevel="0" collapsed="false">
      <c r="B26" s="30" t="s">
        <v>44</v>
      </c>
      <c r="C26" s="21" t="s">
        <v>45</v>
      </c>
      <c r="D26" s="56" t="n">
        <f aca="false">+D24-D25</f>
        <v>0.000999999610939994</v>
      </c>
      <c r="E26" s="32"/>
      <c r="F26" s="56" t="n">
        <f aca="false">+F24-F25</f>
        <v>1000000.001</v>
      </c>
      <c r="G26" s="32"/>
      <c r="H26" s="56" t="n">
        <f aca="false">+H24-H25</f>
        <v>0.000999999610939994</v>
      </c>
      <c r="I26" s="33"/>
      <c r="J26" s="57" t="n">
        <f aca="false">+J24-J25</f>
        <v>0.000999999610939994</v>
      </c>
      <c r="K26" s="32"/>
      <c r="L26" s="56" t="n">
        <f aca="false">+L24-L25</f>
        <v>0.000999999610939994</v>
      </c>
      <c r="M26" s="56"/>
      <c r="N26" s="56" t="n">
        <f aca="false">+N24-N25</f>
        <v>0.000999999610939994</v>
      </c>
      <c r="O26" s="56"/>
      <c r="P26" s="56" t="n">
        <f aca="false">+P24-P25</f>
        <v>0.000999999610939994</v>
      </c>
      <c r="Q26" s="56"/>
      <c r="R26" s="56" t="n">
        <f aca="false">+R24-R25</f>
        <v>0.000999999610939994</v>
      </c>
      <c r="S26" s="56"/>
      <c r="T26" s="32"/>
      <c r="U26" s="56" t="n">
        <f aca="false">+U24-U25</f>
        <v>0.000999999610939994</v>
      </c>
      <c r="W26" s="58"/>
      <c r="X26" s="58"/>
      <c r="Y26" s="58"/>
      <c r="Z26" s="58"/>
      <c r="AA26" s="29"/>
    </row>
    <row r="27" s="59" customFormat="true" ht="12.75" hidden="false" customHeight="true" outlineLevel="0" collapsed="false">
      <c r="B27" s="30"/>
      <c r="C27" s="21"/>
      <c r="D27" s="56"/>
      <c r="E27" s="32"/>
      <c r="F27" s="56"/>
      <c r="G27" s="32"/>
      <c r="H27" s="56"/>
      <c r="I27" s="33"/>
      <c r="J27" s="57"/>
      <c r="K27" s="32"/>
      <c r="L27" s="56"/>
      <c r="M27" s="56"/>
      <c r="N27" s="56"/>
      <c r="O27" s="56"/>
      <c r="P27" s="56"/>
      <c r="Q27" s="56"/>
      <c r="R27" s="56"/>
      <c r="S27" s="56"/>
      <c r="T27" s="32"/>
      <c r="U27" s="56"/>
      <c r="W27" s="60"/>
      <c r="X27" s="60"/>
      <c r="Y27" s="60"/>
      <c r="Z27" s="60"/>
      <c r="AA27" s="61"/>
    </row>
    <row r="28" customFormat="false" ht="12" hidden="false" customHeight="true" outlineLevel="0" collapsed="false">
      <c r="B28" s="62" t="n">
        <v>4</v>
      </c>
      <c r="C28" s="21" t="s">
        <v>46</v>
      </c>
      <c r="D28" s="63" t="n">
        <f aca="false">D32+D30</f>
        <v>312125.45</v>
      </c>
      <c r="E28" s="64" t="n">
        <f aca="false">E32+E30</f>
        <v>0</v>
      </c>
      <c r="F28" s="114" t="n">
        <f aca="false">F32+F30</f>
        <v>312125.45</v>
      </c>
      <c r="G28" s="64" t="n">
        <f aca="false">G32+G30</f>
        <v>0</v>
      </c>
      <c r="H28" s="22" t="n">
        <f aca="false">G28+F28</f>
        <v>312125.45</v>
      </c>
      <c r="I28" s="65" t="n">
        <f aca="false">I32+I30</f>
        <v>0</v>
      </c>
      <c r="J28" s="23" t="n">
        <f aca="false">I28+H28</f>
        <v>312125.45</v>
      </c>
      <c r="K28" s="64" t="n">
        <f aca="false">K32+K30</f>
        <v>0</v>
      </c>
      <c r="L28" s="22" t="n">
        <f aca="false">K28+J28</f>
        <v>312125.45</v>
      </c>
      <c r="M28" s="64" t="n">
        <f aca="false">M32+M30</f>
        <v>0</v>
      </c>
      <c r="N28" s="22" t="n">
        <f aca="false">M28+L28</f>
        <v>312125.45</v>
      </c>
      <c r="O28" s="22"/>
      <c r="P28" s="22" t="n">
        <f aca="false">O28+N28</f>
        <v>312125.45</v>
      </c>
      <c r="Q28" s="22"/>
      <c r="R28" s="22" t="n">
        <f aca="false">Q28+P28</f>
        <v>312125.45</v>
      </c>
      <c r="S28" s="22"/>
      <c r="T28" s="64" t="n">
        <f aca="false">T32+T30</f>
        <v>0</v>
      </c>
      <c r="U28" s="22" t="n">
        <f aca="false">T28+N28</f>
        <v>312125.45</v>
      </c>
      <c r="W28" s="58"/>
      <c r="X28" s="58"/>
      <c r="Y28" s="58"/>
      <c r="Z28" s="58"/>
      <c r="AA28" s="29"/>
    </row>
    <row r="29" customFormat="false" ht="12.75" hidden="false" customHeight="true" outlineLevel="0" collapsed="false">
      <c r="B29" s="62"/>
      <c r="C29" s="21" t="s">
        <v>47</v>
      </c>
      <c r="D29" s="56" t="n">
        <f aca="false">D42-D44</f>
        <v>0</v>
      </c>
      <c r="E29" s="32"/>
      <c r="F29" s="56" t="n">
        <f aca="false">F42-F44</f>
        <v>0</v>
      </c>
      <c r="G29" s="32"/>
      <c r="H29" s="56" t="n">
        <f aca="false">H42-H44</f>
        <v>0</v>
      </c>
      <c r="I29" s="33"/>
      <c r="J29" s="57" t="n">
        <f aca="false">J42-J44</f>
        <v>0</v>
      </c>
      <c r="K29" s="32"/>
      <c r="L29" s="56" t="n">
        <f aca="false">L42-L44</f>
        <v>0</v>
      </c>
      <c r="M29" s="56"/>
      <c r="N29" s="56" t="n">
        <f aca="false">N42-N44</f>
        <v>0</v>
      </c>
      <c r="O29" s="56"/>
      <c r="P29" s="56" t="n">
        <f aca="false">P42-P44</f>
        <v>0</v>
      </c>
      <c r="Q29" s="56"/>
      <c r="R29" s="56"/>
      <c r="S29" s="56"/>
      <c r="T29" s="32"/>
      <c r="U29" s="56" t="n">
        <f aca="false">U42-U44</f>
        <v>0</v>
      </c>
      <c r="W29" s="58"/>
      <c r="X29" s="58"/>
      <c r="Y29" s="58"/>
      <c r="Z29" s="58"/>
      <c r="AA29" s="29"/>
    </row>
    <row r="30" customFormat="false" ht="12.75" hidden="false" customHeight="true" outlineLevel="0" collapsed="false">
      <c r="B30" s="62"/>
      <c r="C30" s="21" t="s">
        <v>48</v>
      </c>
      <c r="D30" s="56" t="n">
        <v>312125.45</v>
      </c>
      <c r="E30" s="32" t="n">
        <v>0</v>
      </c>
      <c r="F30" s="22" t="n">
        <f aca="false">E30+D30</f>
        <v>312125.45</v>
      </c>
      <c r="G30" s="66" t="n">
        <v>0</v>
      </c>
      <c r="H30" s="22" t="n">
        <f aca="false">G30+F30</f>
        <v>312125.45</v>
      </c>
      <c r="I30" s="67" t="n">
        <v>0</v>
      </c>
      <c r="J30" s="23" t="n">
        <f aca="false">I30+H30</f>
        <v>312125.45</v>
      </c>
      <c r="K30" s="66" t="n">
        <v>0</v>
      </c>
      <c r="L30" s="22" t="n">
        <f aca="false">K30+J30</f>
        <v>312125.45</v>
      </c>
      <c r="M30" s="68" t="n">
        <v>0</v>
      </c>
      <c r="N30" s="22" t="n">
        <f aca="false">M30+L30</f>
        <v>312125.45</v>
      </c>
      <c r="O30" s="22"/>
      <c r="P30" s="22" t="n">
        <f aca="false">O30+N30</f>
        <v>312125.45</v>
      </c>
      <c r="Q30" s="22"/>
      <c r="R30" s="22" t="n">
        <f aca="false">Q30+P30</f>
        <v>312125.45</v>
      </c>
      <c r="S30" s="22"/>
      <c r="T30" s="32"/>
      <c r="U30" s="22" t="n">
        <f aca="false">T30+N30</f>
        <v>312125.45</v>
      </c>
      <c r="W30" s="58"/>
      <c r="X30" s="58"/>
      <c r="Y30" s="58"/>
      <c r="Z30" s="58"/>
      <c r="AA30" s="29"/>
    </row>
    <row r="31" customFormat="false" ht="14.25" hidden="false" customHeight="true" outlineLevel="0" collapsed="false">
      <c r="B31" s="62"/>
      <c r="C31" s="21" t="s">
        <v>49</v>
      </c>
      <c r="D31" s="56"/>
      <c r="E31" s="32"/>
      <c r="F31" s="56"/>
      <c r="G31" s="32"/>
      <c r="H31" s="56"/>
      <c r="I31" s="33"/>
      <c r="J31" s="57"/>
      <c r="K31" s="32"/>
      <c r="L31" s="56"/>
      <c r="M31" s="56"/>
      <c r="N31" s="56"/>
      <c r="O31" s="56"/>
      <c r="P31" s="56"/>
      <c r="Q31" s="56"/>
      <c r="R31" s="56"/>
      <c r="S31" s="56"/>
      <c r="T31" s="32"/>
      <c r="U31" s="56"/>
      <c r="W31" s="58"/>
      <c r="X31" s="58"/>
      <c r="Y31" s="58"/>
      <c r="Z31" s="58"/>
      <c r="AA31" s="29"/>
    </row>
    <row r="32" customFormat="false" ht="14.25" hidden="false" customHeight="true" outlineLevel="0" collapsed="false">
      <c r="B32" s="62"/>
      <c r="C32" s="69" t="s">
        <v>50</v>
      </c>
      <c r="D32" s="56" t="n">
        <v>0</v>
      </c>
      <c r="E32" s="32"/>
      <c r="F32" s="22" t="n">
        <f aca="false">E32+D32</f>
        <v>0</v>
      </c>
      <c r="G32" s="32"/>
      <c r="H32" s="22" t="n">
        <f aca="false">G32+F32</f>
        <v>0</v>
      </c>
      <c r="I32" s="33"/>
      <c r="J32" s="23" t="n">
        <f aca="false">I32+H32</f>
        <v>0</v>
      </c>
      <c r="K32" s="32"/>
      <c r="L32" s="22" t="n">
        <f aca="false">K32+J32</f>
        <v>0</v>
      </c>
      <c r="M32" s="22"/>
      <c r="N32" s="22" t="n">
        <f aca="false">M32+L32</f>
        <v>0</v>
      </c>
      <c r="O32" s="22"/>
      <c r="P32" s="22" t="n">
        <f aca="false">O32+N32</f>
        <v>0</v>
      </c>
      <c r="Q32" s="22"/>
      <c r="R32" s="22" t="n">
        <f aca="false">Q32+P32</f>
        <v>0</v>
      </c>
      <c r="S32" s="22"/>
      <c r="T32" s="32"/>
      <c r="U32" s="22" t="n">
        <f aca="false">T32+J32</f>
        <v>0</v>
      </c>
      <c r="W32" s="58"/>
      <c r="X32" s="58"/>
      <c r="Y32" s="58"/>
      <c r="Z32" s="58"/>
      <c r="AA32" s="29"/>
    </row>
    <row r="33" customFormat="false" ht="22.5" hidden="false" customHeight="true" outlineLevel="0" collapsed="false">
      <c r="B33" s="62"/>
      <c r="C33" s="21" t="s">
        <v>51</v>
      </c>
      <c r="D33" s="56" t="n">
        <f aca="false">D43-D45</f>
        <v>0</v>
      </c>
      <c r="E33" s="32"/>
      <c r="F33" s="56" t="n">
        <f aca="false">F43-F45</f>
        <v>0</v>
      </c>
      <c r="G33" s="32"/>
      <c r="H33" s="56" t="n">
        <f aca="false">H43-H45</f>
        <v>0</v>
      </c>
      <c r="I33" s="33"/>
      <c r="J33" s="57" t="n">
        <f aca="false">J43-J45</f>
        <v>0</v>
      </c>
      <c r="K33" s="32"/>
      <c r="L33" s="56" t="n">
        <f aca="false">L43-L45</f>
        <v>0</v>
      </c>
      <c r="M33" s="56"/>
      <c r="N33" s="56" t="n">
        <f aca="false">N43-N45</f>
        <v>0</v>
      </c>
      <c r="O33" s="56"/>
      <c r="P33" s="56" t="n">
        <f aca="false">P43-P45</f>
        <v>0</v>
      </c>
      <c r="Q33" s="56"/>
      <c r="R33" s="56" t="n">
        <f aca="false">R43-R45</f>
        <v>0</v>
      </c>
      <c r="S33" s="56"/>
      <c r="T33" s="32"/>
      <c r="U33" s="56" t="n">
        <f aca="false">U43-U45</f>
        <v>0</v>
      </c>
      <c r="W33" s="58"/>
      <c r="X33" s="58"/>
      <c r="Y33" s="58"/>
      <c r="Z33" s="58"/>
      <c r="AA33" s="29"/>
    </row>
    <row r="34" s="59" customFormat="true" ht="6" hidden="true" customHeight="true" outlineLevel="0" collapsed="false">
      <c r="B34" s="30"/>
      <c r="C34" s="21"/>
      <c r="D34" s="56"/>
      <c r="E34" s="32"/>
      <c r="F34" s="56"/>
      <c r="G34" s="32"/>
      <c r="H34" s="56"/>
      <c r="I34" s="33"/>
      <c r="J34" s="57"/>
      <c r="K34" s="32"/>
      <c r="L34" s="56"/>
      <c r="M34" s="56"/>
      <c r="N34" s="56"/>
      <c r="O34" s="56"/>
      <c r="P34" s="56"/>
      <c r="Q34" s="56"/>
      <c r="R34" s="56"/>
      <c r="S34" s="56"/>
      <c r="T34" s="32"/>
      <c r="U34" s="56"/>
      <c r="W34" s="60"/>
      <c r="X34" s="60"/>
      <c r="Y34" s="60"/>
      <c r="Z34" s="60"/>
      <c r="AA34" s="61"/>
    </row>
    <row r="35" customFormat="false" ht="12" hidden="false" customHeight="true" outlineLevel="0" collapsed="false">
      <c r="B35" s="70" t="s">
        <v>52</v>
      </c>
      <c r="C35" s="21" t="s">
        <v>53</v>
      </c>
      <c r="D35" s="71" t="n">
        <f aca="false">IF(D22&lt;=D23,D10/2,D10)</f>
        <v>5230891.98</v>
      </c>
      <c r="E35" s="72"/>
      <c r="F35" s="71" t="n">
        <f aca="false">IF(F22&lt;=F23,F10/2,F10)</f>
        <v>5230891.98</v>
      </c>
      <c r="G35" s="72"/>
      <c r="H35" s="71" t="n">
        <f aca="false">IF(H22&lt;=H23,H10/2,H10)</f>
        <v>5230891.98</v>
      </c>
      <c r="I35" s="73"/>
      <c r="J35" s="74" t="n">
        <f aca="false">IF(J22&lt;=J23,J10/2,J10)</f>
        <v>5230891.98</v>
      </c>
      <c r="K35" s="72"/>
      <c r="L35" s="71" t="n">
        <f aca="false">IF(L22&lt;=L23,L10/2,L10)</f>
        <v>5230891.98</v>
      </c>
      <c r="M35" s="71"/>
      <c r="N35" s="71" t="n">
        <f aca="false">IF(N22&lt;=N23,N10/2,N10)</f>
        <v>5230891.98</v>
      </c>
      <c r="O35" s="71"/>
      <c r="P35" s="71" t="n">
        <f aca="false">IF(P22&lt;=P23,P10/2,P10)</f>
        <v>5230891.98</v>
      </c>
      <c r="Q35" s="71"/>
      <c r="R35" s="71" t="n">
        <f aca="false">IF(R22&lt;=R23,R10/2,R10)</f>
        <v>5230891.98</v>
      </c>
      <c r="S35" s="71"/>
      <c r="T35" s="72"/>
      <c r="U35" s="71" t="n">
        <f aca="false">IF(U22&lt;=U23,U10/2,U10)</f>
        <v>5230891.98</v>
      </c>
    </row>
    <row r="36" customFormat="false" ht="12" hidden="false" customHeight="true" outlineLevel="0" collapsed="false">
      <c r="B36" s="70" t="s">
        <v>54</v>
      </c>
      <c r="C36" s="21" t="s">
        <v>55</v>
      </c>
      <c r="D36" s="75" t="n">
        <v>3121254.5</v>
      </c>
      <c r="E36" s="75" t="n">
        <v>0</v>
      </c>
      <c r="F36" s="75" t="n">
        <f aca="false">D36+E36</f>
        <v>3121254.5</v>
      </c>
      <c r="G36" s="75"/>
      <c r="H36" s="75" t="n">
        <f aca="false">F36+G36</f>
        <v>3121254.5</v>
      </c>
      <c r="I36" s="76" t="n">
        <v>0</v>
      </c>
      <c r="J36" s="76" t="n">
        <f aca="false">H36+I36</f>
        <v>3121254.5</v>
      </c>
      <c r="K36" s="75" t="n">
        <f aca="false">K10*50/100</f>
        <v>0</v>
      </c>
      <c r="L36" s="75" t="n">
        <f aca="false">J36+K36</f>
        <v>3121254.5</v>
      </c>
      <c r="M36" s="75" t="n">
        <v>0</v>
      </c>
      <c r="N36" s="75" t="n">
        <f aca="false">L36+M36</f>
        <v>3121254.5</v>
      </c>
      <c r="O36" s="75" t="n">
        <v>0</v>
      </c>
      <c r="P36" s="75" t="n">
        <f aca="false">N36+O36</f>
        <v>3121254.5</v>
      </c>
      <c r="Q36" s="75"/>
      <c r="R36" s="75" t="n">
        <f aca="false">P36+Q36</f>
        <v>3121254.5</v>
      </c>
      <c r="S36" s="75"/>
      <c r="T36" s="75" t="n">
        <v>0</v>
      </c>
      <c r="U36" s="75" t="n">
        <f aca="false">R36+T36</f>
        <v>3121254.5</v>
      </c>
    </row>
    <row r="37" customFormat="false" ht="0.75" hidden="false" customHeight="true" outlineLevel="0" collapsed="false">
      <c r="B37" s="70"/>
      <c r="C37" s="21"/>
      <c r="D37" s="77"/>
      <c r="E37" s="77"/>
      <c r="F37" s="77"/>
      <c r="G37" s="77"/>
      <c r="H37" s="77"/>
      <c r="I37" s="78"/>
      <c r="J37" s="79"/>
      <c r="K37" s="80"/>
      <c r="L37" s="77"/>
      <c r="M37" s="77"/>
      <c r="N37" s="77"/>
      <c r="O37" s="77"/>
      <c r="P37" s="77"/>
      <c r="Q37" s="77"/>
      <c r="R37" s="77"/>
      <c r="S37" s="77"/>
      <c r="T37" s="80"/>
      <c r="U37" s="77"/>
    </row>
    <row r="38" customFormat="false" ht="12.75" hidden="false" customHeight="true" outlineLevel="0" collapsed="false">
      <c r="B38" s="70" t="n">
        <v>6</v>
      </c>
      <c r="C38" s="21" t="s">
        <v>56</v>
      </c>
      <c r="D38" s="81" t="n">
        <v>0</v>
      </c>
      <c r="E38" s="81"/>
      <c r="F38" s="81" t="n">
        <v>0</v>
      </c>
      <c r="G38" s="81"/>
      <c r="H38" s="81" t="n">
        <v>0</v>
      </c>
      <c r="I38" s="82"/>
      <c r="J38" s="83" t="n">
        <v>0</v>
      </c>
      <c r="K38" s="84"/>
      <c r="L38" s="81" t="n">
        <v>0</v>
      </c>
      <c r="M38" s="81"/>
      <c r="N38" s="81" t="n">
        <v>0</v>
      </c>
      <c r="O38" s="81"/>
      <c r="P38" s="81" t="n">
        <v>0</v>
      </c>
      <c r="Q38" s="81"/>
      <c r="R38" s="81" t="n">
        <v>0</v>
      </c>
      <c r="S38" s="81"/>
      <c r="T38" s="84"/>
      <c r="U38" s="81" t="n">
        <v>0</v>
      </c>
    </row>
    <row r="39" customFormat="false" ht="13.5" hidden="false" customHeight="false" outlineLevel="0" collapsed="false">
      <c r="B39" s="85" t="s">
        <v>57</v>
      </c>
      <c r="C39" s="86" t="s">
        <v>58</v>
      </c>
      <c r="D39" s="77" t="n">
        <f aca="false">SUM(D40:D42)-SUM(D43:D45)</f>
        <v>0</v>
      </c>
      <c r="E39" s="81"/>
      <c r="F39" s="77" t="n">
        <f aca="false">SUM(F40:F42)-SUM(F43:F45)</f>
        <v>0</v>
      </c>
      <c r="G39" s="81"/>
      <c r="H39" s="77" t="n">
        <v>0</v>
      </c>
      <c r="I39" s="83"/>
      <c r="J39" s="79" t="n">
        <v>0</v>
      </c>
      <c r="K39" s="81"/>
      <c r="L39" s="77" t="n">
        <v>0</v>
      </c>
      <c r="M39" s="77"/>
      <c r="N39" s="77" t="n">
        <v>0</v>
      </c>
      <c r="O39" s="77"/>
      <c r="P39" s="77" t="n">
        <v>0</v>
      </c>
      <c r="Q39" s="77"/>
      <c r="R39" s="77" t="n">
        <v>0</v>
      </c>
      <c r="S39" s="77"/>
      <c r="T39" s="81"/>
      <c r="U39" s="77" t="n">
        <v>0</v>
      </c>
    </row>
    <row r="40" customFormat="false" ht="13.5" hidden="false" customHeight="false" outlineLevel="0" collapsed="false">
      <c r="B40" s="87" t="s">
        <v>59</v>
      </c>
      <c r="C40" s="25" t="s">
        <v>60</v>
      </c>
      <c r="D40" s="88"/>
      <c r="E40" s="89"/>
      <c r="F40" s="88"/>
      <c r="G40" s="90"/>
      <c r="H40" s="88"/>
      <c r="I40" s="91"/>
      <c r="J40" s="92"/>
      <c r="K40" s="93"/>
      <c r="L40" s="88"/>
      <c r="M40" s="88"/>
      <c r="N40" s="88"/>
      <c r="O40" s="88"/>
      <c r="P40" s="88"/>
      <c r="Q40" s="88"/>
      <c r="R40" s="88"/>
      <c r="S40" s="88"/>
      <c r="T40" s="94"/>
      <c r="U40" s="88"/>
      <c r="Z40" s="53"/>
      <c r="AB40" s="95"/>
    </row>
    <row r="41" customFormat="false" ht="13.5" hidden="false" customHeight="false" outlineLevel="0" collapsed="false">
      <c r="B41" s="96" t="s">
        <v>61</v>
      </c>
      <c r="C41" s="25" t="s">
        <v>62</v>
      </c>
      <c r="D41" s="97"/>
      <c r="E41" s="98"/>
      <c r="F41" s="97"/>
      <c r="G41" s="81" t="n">
        <v>0</v>
      </c>
      <c r="H41" s="99" t="n">
        <v>0</v>
      </c>
      <c r="I41" s="91"/>
      <c r="J41" s="100" t="n">
        <v>0</v>
      </c>
      <c r="K41" s="93"/>
      <c r="L41" s="99" t="n">
        <v>0</v>
      </c>
      <c r="M41" s="99"/>
      <c r="N41" s="99" t="n">
        <v>0</v>
      </c>
      <c r="O41" s="99"/>
      <c r="P41" s="99" t="n">
        <v>0</v>
      </c>
      <c r="Q41" s="99"/>
      <c r="R41" s="99" t="n">
        <v>0</v>
      </c>
      <c r="S41" s="99"/>
      <c r="T41" s="94"/>
      <c r="U41" s="99" t="n">
        <v>0</v>
      </c>
    </row>
    <row r="42" customFormat="false" ht="13.5" hidden="false" customHeight="false" outlineLevel="0" collapsed="false">
      <c r="B42" s="101" t="s">
        <v>63</v>
      </c>
      <c r="C42" s="25" t="s">
        <v>64</v>
      </c>
      <c r="D42" s="97"/>
      <c r="E42" s="89"/>
      <c r="F42" s="97"/>
      <c r="G42" s="90"/>
      <c r="H42" s="97"/>
      <c r="I42" s="91"/>
      <c r="J42" s="102"/>
      <c r="K42" s="93"/>
      <c r="L42" s="97"/>
      <c r="M42" s="97"/>
      <c r="N42" s="97"/>
      <c r="O42" s="97"/>
      <c r="P42" s="97"/>
      <c r="Q42" s="97"/>
      <c r="R42" s="97"/>
      <c r="S42" s="97"/>
      <c r="T42" s="94"/>
      <c r="U42" s="97"/>
      <c r="AA42" s="51"/>
    </row>
    <row r="43" customFormat="false" ht="13.5" hidden="false" customHeight="false" outlineLevel="0" collapsed="false">
      <c r="B43" s="101" t="s">
        <v>65</v>
      </c>
      <c r="C43" s="25" t="s">
        <v>66</v>
      </c>
      <c r="D43" s="97"/>
      <c r="E43" s="89"/>
      <c r="F43" s="97"/>
      <c r="G43" s="90"/>
      <c r="H43" s="97"/>
      <c r="I43" s="91"/>
      <c r="J43" s="102"/>
      <c r="K43" s="93"/>
      <c r="L43" s="97"/>
      <c r="M43" s="97"/>
      <c r="N43" s="97"/>
      <c r="O43" s="97"/>
      <c r="P43" s="97"/>
      <c r="Q43" s="97"/>
      <c r="R43" s="97"/>
      <c r="S43" s="97"/>
      <c r="T43" s="94"/>
      <c r="U43" s="97"/>
      <c r="Z43" s="29"/>
      <c r="AB43" s="103"/>
    </row>
    <row r="44" customFormat="false" ht="13.5" hidden="false" customHeight="false" outlineLevel="0" collapsed="false">
      <c r="B44" s="101" t="s">
        <v>67</v>
      </c>
      <c r="C44" s="25" t="s">
        <v>68</v>
      </c>
      <c r="D44" s="97"/>
      <c r="E44" s="89"/>
      <c r="F44" s="97"/>
      <c r="G44" s="90"/>
      <c r="H44" s="97"/>
      <c r="I44" s="91"/>
      <c r="J44" s="102"/>
      <c r="K44" s="93"/>
      <c r="L44" s="97"/>
      <c r="M44" s="97"/>
      <c r="N44" s="97"/>
      <c r="O44" s="97"/>
      <c r="P44" s="97"/>
      <c r="Q44" s="97"/>
      <c r="R44" s="97"/>
      <c r="S44" s="97"/>
      <c r="T44" s="94"/>
      <c r="U44" s="97"/>
    </row>
    <row r="45" customFormat="false" ht="10.5" hidden="false" customHeight="true" outlineLevel="0" collapsed="false">
      <c r="B45" s="101" t="s">
        <v>69</v>
      </c>
      <c r="C45" s="25" t="s">
        <v>70</v>
      </c>
      <c r="D45" s="97"/>
      <c r="E45" s="89"/>
      <c r="F45" s="97"/>
      <c r="G45" s="90"/>
      <c r="H45" s="97"/>
      <c r="I45" s="91"/>
      <c r="J45" s="102"/>
      <c r="K45" s="93"/>
      <c r="L45" s="97"/>
      <c r="M45" s="97"/>
      <c r="N45" s="97"/>
      <c r="O45" s="97"/>
      <c r="P45" s="97"/>
      <c r="Q45" s="97"/>
      <c r="R45" s="97"/>
      <c r="S45" s="97"/>
      <c r="T45" s="94"/>
      <c r="U45" s="97"/>
      <c r="AA45" s="104"/>
    </row>
    <row r="46" customFormat="false" ht="2.25" hidden="true" customHeight="true" outlineLevel="0" collapsed="false">
      <c r="B46" s="20"/>
      <c r="C46" s="105"/>
      <c r="D46" s="105"/>
      <c r="E46" s="105"/>
      <c r="F46" s="105"/>
      <c r="G46" s="105"/>
      <c r="H46" s="105"/>
      <c r="I46" s="106"/>
      <c r="J46" s="106"/>
      <c r="K46" s="105"/>
      <c r="L46" s="105"/>
      <c r="M46" s="105"/>
      <c r="N46" s="105"/>
      <c r="O46" s="105"/>
      <c r="P46" s="105"/>
      <c r="Q46" s="105"/>
      <c r="R46" s="105"/>
      <c r="S46" s="105"/>
      <c r="T46" s="105"/>
      <c r="U46" s="105"/>
    </row>
    <row r="47" customFormat="false" ht="13.5" hidden="false" customHeight="false" outlineLevel="0" collapsed="false">
      <c r="B47" s="85" t="n">
        <v>7</v>
      </c>
      <c r="C47" s="107" t="s">
        <v>71</v>
      </c>
      <c r="D47" s="108" t="n">
        <f aca="false">+D51</f>
        <v>1164365.487</v>
      </c>
      <c r="E47" s="109"/>
      <c r="F47" s="108" t="n">
        <f aca="false">+F51</f>
        <v>1314365.487</v>
      </c>
      <c r="G47" s="75"/>
      <c r="H47" s="108" t="n">
        <f aca="false">+H51</f>
        <v>1336865.487</v>
      </c>
      <c r="I47" s="110"/>
      <c r="J47" s="111" t="n">
        <f aca="false">+J51</f>
        <v>1336865.487</v>
      </c>
      <c r="K47" s="112"/>
      <c r="L47" s="108" t="n">
        <f aca="false">+L51</f>
        <v>1336865.487</v>
      </c>
      <c r="M47" s="108"/>
      <c r="N47" s="108" t="n">
        <f aca="false">+N51</f>
        <v>1336865.487</v>
      </c>
      <c r="O47" s="108"/>
      <c r="P47" s="108" t="n">
        <f aca="false">+P51</f>
        <v>1336865.487</v>
      </c>
      <c r="Q47" s="108"/>
      <c r="R47" s="108" t="n">
        <f aca="false">+R51</f>
        <v>1336865.487</v>
      </c>
      <c r="S47" s="108"/>
      <c r="T47" s="112"/>
      <c r="U47" s="108" t="n">
        <f aca="false">+U51</f>
        <v>1336865.487</v>
      </c>
    </row>
    <row r="48" customFormat="false" ht="13.5" hidden="false" customHeight="false" outlineLevel="0" collapsed="false">
      <c r="B48" s="101" t="s">
        <v>72</v>
      </c>
      <c r="C48" s="113" t="s">
        <v>73</v>
      </c>
      <c r="D48" s="114" t="n">
        <f aca="false">+D18</f>
        <v>7855536.58</v>
      </c>
      <c r="E48" s="115"/>
      <c r="F48" s="114" t="n">
        <f aca="false">+F18</f>
        <v>8855536.58</v>
      </c>
      <c r="G48" s="75"/>
      <c r="H48" s="114" t="n">
        <f aca="false">+H18</f>
        <v>9005536.58</v>
      </c>
      <c r="I48" s="116"/>
      <c r="J48" s="117" t="n">
        <f aca="false">+J18</f>
        <v>9005536.58</v>
      </c>
      <c r="K48" s="118"/>
      <c r="L48" s="114" t="n">
        <f aca="false">+L18</f>
        <v>9005536.58</v>
      </c>
      <c r="M48" s="114"/>
      <c r="N48" s="114" t="n">
        <f aca="false">+N18</f>
        <v>9005536.58</v>
      </c>
      <c r="O48" s="114"/>
      <c r="P48" s="114" t="n">
        <f aca="false">+P18</f>
        <v>9005536.58</v>
      </c>
      <c r="Q48" s="114"/>
      <c r="R48" s="114" t="n">
        <f aca="false">+R18</f>
        <v>9005536.58</v>
      </c>
      <c r="S48" s="114"/>
      <c r="T48" s="118"/>
      <c r="U48" s="114" t="n">
        <f aca="false">+U18</f>
        <v>9005536.58</v>
      </c>
    </row>
    <row r="49" customFormat="false" ht="13.5" hidden="false" customHeight="false" outlineLevel="0" collapsed="false">
      <c r="B49" s="101" t="s">
        <v>74</v>
      </c>
      <c r="C49" s="113" t="s">
        <v>75</v>
      </c>
      <c r="D49" s="114" t="n">
        <f aca="false">+D16</f>
        <v>93100</v>
      </c>
      <c r="E49" s="119"/>
      <c r="F49" s="114" t="n">
        <f aca="false">+F16</f>
        <v>93100</v>
      </c>
      <c r="G49" s="75"/>
      <c r="H49" s="114" t="n">
        <f aca="false">+H16</f>
        <v>93100</v>
      </c>
      <c r="I49" s="116"/>
      <c r="J49" s="117" t="n">
        <f aca="false">+J16</f>
        <v>93100</v>
      </c>
      <c r="K49" s="118"/>
      <c r="L49" s="114" t="n">
        <f aca="false">+L16</f>
        <v>93100</v>
      </c>
      <c r="M49" s="114"/>
      <c r="N49" s="114" t="n">
        <f aca="false">+N16</f>
        <v>93100</v>
      </c>
      <c r="O49" s="114"/>
      <c r="P49" s="114" t="n">
        <f aca="false">+P16</f>
        <v>93100</v>
      </c>
      <c r="Q49" s="114"/>
      <c r="R49" s="114" t="n">
        <f aca="false">+R16</f>
        <v>93100</v>
      </c>
      <c r="S49" s="114"/>
      <c r="T49" s="118"/>
      <c r="U49" s="114" t="n">
        <f aca="false">+U16</f>
        <v>93100</v>
      </c>
    </row>
    <row r="50" customFormat="false" ht="13.5" hidden="false" customHeight="false" outlineLevel="0" collapsed="false">
      <c r="B50" s="101" t="s">
        <v>76</v>
      </c>
      <c r="C50" s="113" t="s">
        <v>77</v>
      </c>
      <c r="D50" s="114" t="n">
        <f aca="false">D48-D49</f>
        <v>7762436.58</v>
      </c>
      <c r="E50" s="119"/>
      <c r="F50" s="114" t="n">
        <f aca="false">F48-F49</f>
        <v>8762436.58</v>
      </c>
      <c r="G50" s="75"/>
      <c r="H50" s="114" t="n">
        <f aca="false">H48-H49</f>
        <v>8912436.58</v>
      </c>
      <c r="I50" s="116"/>
      <c r="J50" s="117" t="n">
        <f aca="false">J48-J49</f>
        <v>8912436.58</v>
      </c>
      <c r="K50" s="118"/>
      <c r="L50" s="114" t="n">
        <f aca="false">L48-L49</f>
        <v>8912436.58</v>
      </c>
      <c r="M50" s="114"/>
      <c r="N50" s="114" t="n">
        <f aca="false">N48-N49</f>
        <v>8912436.58</v>
      </c>
      <c r="O50" s="114"/>
      <c r="P50" s="114" t="n">
        <f aca="false">P48-P49</f>
        <v>8912436.58</v>
      </c>
      <c r="Q50" s="114"/>
      <c r="R50" s="114" t="n">
        <f aca="false">R48-R49</f>
        <v>8912436.58</v>
      </c>
      <c r="S50" s="114"/>
      <c r="T50" s="118"/>
      <c r="U50" s="114" t="n">
        <f aca="false">U48-U49</f>
        <v>8912436.58</v>
      </c>
    </row>
    <row r="51" customFormat="false" ht="14.25" hidden="false" customHeight="true" outlineLevel="0" collapsed="false">
      <c r="B51" s="101" t="s">
        <v>78</v>
      </c>
      <c r="C51" s="113" t="s">
        <v>79</v>
      </c>
      <c r="D51" s="114" t="n">
        <f aca="false">D50*15/100</f>
        <v>1164365.487</v>
      </c>
      <c r="E51" s="119"/>
      <c r="F51" s="114" t="n">
        <f aca="false">F50*15/100</f>
        <v>1314365.487</v>
      </c>
      <c r="G51" s="75"/>
      <c r="H51" s="114" t="n">
        <f aca="false">H50*15/100</f>
        <v>1336865.487</v>
      </c>
      <c r="I51" s="116"/>
      <c r="J51" s="117" t="n">
        <f aca="false">J50*15/100</f>
        <v>1336865.487</v>
      </c>
      <c r="K51" s="118"/>
      <c r="L51" s="114" t="n">
        <f aca="false">L50*15/100</f>
        <v>1336865.487</v>
      </c>
      <c r="M51" s="114"/>
      <c r="N51" s="114" t="n">
        <f aca="false">N50*15/100</f>
        <v>1336865.487</v>
      </c>
      <c r="O51" s="114"/>
      <c r="P51" s="114" t="n">
        <f aca="false">P50*15/100</f>
        <v>1336865.487</v>
      </c>
      <c r="Q51" s="114"/>
      <c r="R51" s="114" t="n">
        <f aca="false">R50*15/100</f>
        <v>1336865.487</v>
      </c>
      <c r="S51" s="114"/>
      <c r="T51" s="118"/>
      <c r="U51" s="114" t="n">
        <f aca="false">U50*15/100</f>
        <v>1336865.487</v>
      </c>
    </row>
    <row r="52" customFormat="false" ht="12" hidden="false" customHeight="true" outlineLevel="0" collapsed="false">
      <c r="B52" s="85" t="s">
        <v>80</v>
      </c>
      <c r="C52" s="107" t="s">
        <v>81</v>
      </c>
      <c r="D52" s="120"/>
      <c r="E52" s="121"/>
      <c r="F52" s="120"/>
      <c r="G52" s="90"/>
      <c r="H52" s="120"/>
      <c r="I52" s="122"/>
      <c r="J52" s="122"/>
      <c r="K52" s="120"/>
      <c r="L52" s="120"/>
      <c r="M52" s="120"/>
      <c r="N52" s="120"/>
      <c r="O52" s="120"/>
      <c r="P52" s="120"/>
      <c r="Q52" s="120"/>
      <c r="R52" s="120"/>
      <c r="S52" s="120"/>
      <c r="T52" s="123"/>
      <c r="U52" s="120"/>
    </row>
    <row r="53" customFormat="false" ht="3" hidden="true" customHeight="true" outlineLevel="0" collapsed="false">
      <c r="B53" s="20"/>
      <c r="C53" s="105"/>
      <c r="D53" s="105"/>
      <c r="E53" s="105"/>
      <c r="F53" s="105"/>
      <c r="G53" s="105"/>
      <c r="H53" s="105"/>
      <c r="I53" s="106"/>
      <c r="J53" s="106"/>
      <c r="K53" s="105"/>
      <c r="L53" s="105"/>
      <c r="M53" s="105"/>
      <c r="N53" s="105"/>
      <c r="O53" s="105"/>
      <c r="P53" s="105"/>
      <c r="Q53" s="105"/>
      <c r="R53" s="105"/>
      <c r="S53" s="105"/>
      <c r="T53" s="105"/>
      <c r="U53" s="105"/>
    </row>
    <row r="54" customFormat="false" ht="11.25" hidden="false" customHeight="true" outlineLevel="0" collapsed="false">
      <c r="B54" s="19" t="s">
        <v>82</v>
      </c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</row>
    <row r="55" customFormat="false" ht="11.25" hidden="false" customHeight="true" outlineLevel="0" collapsed="false">
      <c r="B55" s="101" t="n">
        <v>1</v>
      </c>
      <c r="C55" s="113" t="s">
        <v>83</v>
      </c>
      <c r="D55" s="84"/>
      <c r="E55" s="84"/>
      <c r="F55" s="80" t="n">
        <f aca="false">D55+E55</f>
        <v>0</v>
      </c>
      <c r="G55" s="81"/>
      <c r="H55" s="77" t="n">
        <f aca="false">F55+G55</f>
        <v>0</v>
      </c>
      <c r="I55" s="82"/>
      <c r="J55" s="79" t="n">
        <f aca="false">H55+I55</f>
        <v>0</v>
      </c>
      <c r="K55" s="84"/>
      <c r="L55" s="77" t="n">
        <f aca="false">J55+K55</f>
        <v>0</v>
      </c>
      <c r="M55" s="77"/>
      <c r="N55" s="77" t="n">
        <f aca="false">L55+M55</f>
        <v>0</v>
      </c>
      <c r="O55" s="77"/>
      <c r="P55" s="77" t="n">
        <f aca="false">N55+O55</f>
        <v>0</v>
      </c>
      <c r="Q55" s="77"/>
      <c r="R55" s="77" t="n">
        <f aca="false">P55+Q55</f>
        <v>0</v>
      </c>
      <c r="S55" s="77"/>
      <c r="T55" s="81"/>
      <c r="U55" s="77" t="n">
        <f aca="false">J55+T55</f>
        <v>0</v>
      </c>
    </row>
    <row r="56" customFormat="false" ht="10.5" hidden="false" customHeight="true" outlineLevel="0" collapsed="false">
      <c r="B56" s="101" t="n">
        <v>2</v>
      </c>
      <c r="C56" s="113" t="s">
        <v>84</v>
      </c>
      <c r="D56" s="84"/>
      <c r="E56" s="84"/>
      <c r="F56" s="80" t="n">
        <f aca="false">+D56+E56</f>
        <v>0</v>
      </c>
      <c r="G56" s="81"/>
      <c r="H56" s="80" t="n">
        <f aca="false">+F56+G56</f>
        <v>0</v>
      </c>
      <c r="I56" s="83"/>
      <c r="J56" s="78" t="n">
        <f aca="false">+H56+I56</f>
        <v>0</v>
      </c>
      <c r="K56" s="81"/>
      <c r="L56" s="80" t="n">
        <f aca="false">+J56+K56</f>
        <v>0</v>
      </c>
      <c r="M56" s="80"/>
      <c r="N56" s="80" t="n">
        <f aca="false">+L56+M56</f>
        <v>0</v>
      </c>
      <c r="O56" s="80"/>
      <c r="P56" s="80" t="n">
        <f aca="false">+N56+O56</f>
        <v>0</v>
      </c>
      <c r="Q56" s="80"/>
      <c r="R56" s="80" t="n">
        <f aca="false">+P56+Q56</f>
        <v>0</v>
      </c>
      <c r="S56" s="80"/>
      <c r="T56" s="81"/>
      <c r="U56" s="80" t="n">
        <f aca="false">+J56+T56</f>
        <v>0</v>
      </c>
    </row>
    <row r="57" customFormat="false" ht="11.25" hidden="false" customHeight="true" outlineLevel="0" collapsed="false">
      <c r="B57" s="101" t="n">
        <v>3</v>
      </c>
      <c r="C57" s="113" t="s">
        <v>85</v>
      </c>
      <c r="D57" s="84"/>
      <c r="E57" s="84"/>
      <c r="F57" s="80" t="n">
        <f aca="false">F55+F56</f>
        <v>0</v>
      </c>
      <c r="G57" s="81"/>
      <c r="H57" s="80" t="n">
        <f aca="false">+F57+G57</f>
        <v>0</v>
      </c>
      <c r="I57" s="83"/>
      <c r="J57" s="78" t="n">
        <f aca="false">+H57+I57</f>
        <v>0</v>
      </c>
      <c r="K57" s="81"/>
      <c r="L57" s="80" t="n">
        <f aca="false">+J57+K57</f>
        <v>0</v>
      </c>
      <c r="M57" s="80"/>
      <c r="N57" s="80" t="n">
        <f aca="false">+L57+M57</f>
        <v>0</v>
      </c>
      <c r="O57" s="80"/>
      <c r="P57" s="80" t="n">
        <f aca="false">+N57+O57</f>
        <v>0</v>
      </c>
      <c r="Q57" s="80"/>
      <c r="R57" s="80" t="n">
        <f aca="false">+P57+Q57</f>
        <v>0</v>
      </c>
      <c r="S57" s="80"/>
      <c r="T57" s="81"/>
      <c r="U57" s="80" t="n">
        <f aca="false">+J57+T57</f>
        <v>0</v>
      </c>
    </row>
    <row r="58" customFormat="false" ht="12" hidden="false" customHeight="true" outlineLevel="0" collapsed="false">
      <c r="B58" s="124"/>
      <c r="C58" s="125" t="s">
        <v>86</v>
      </c>
      <c r="D58" s="126" t="n">
        <f aca="false">+D55+D56-D57</f>
        <v>0</v>
      </c>
      <c r="E58" s="127"/>
      <c r="F58" s="126" t="n">
        <f aca="false">+D58+E58</f>
        <v>0</v>
      </c>
      <c r="G58" s="128"/>
      <c r="H58" s="126" t="n">
        <f aca="false">+F58+G58</f>
        <v>0</v>
      </c>
      <c r="I58" s="129"/>
      <c r="J58" s="130" t="n">
        <f aca="false">+H58+I58</f>
        <v>0</v>
      </c>
      <c r="K58" s="128"/>
      <c r="L58" s="126" t="n">
        <f aca="false">+J58+K58</f>
        <v>0</v>
      </c>
      <c r="M58" s="126"/>
      <c r="N58" s="126" t="n">
        <f aca="false">+L58+M58</f>
        <v>0</v>
      </c>
      <c r="O58" s="126"/>
      <c r="P58" s="126" t="n">
        <f aca="false">+N58+O58</f>
        <v>0</v>
      </c>
      <c r="Q58" s="126"/>
      <c r="R58" s="126" t="n">
        <f aca="false">+P58+Q58</f>
        <v>0</v>
      </c>
      <c r="S58" s="126"/>
      <c r="T58" s="128"/>
      <c r="U58" s="126" t="n">
        <f aca="false">+J58+T58</f>
        <v>0</v>
      </c>
    </row>
    <row r="59" customFormat="false" ht="31.5" hidden="false" customHeight="true" outlineLevel="0" collapsed="false">
      <c r="B59" s="131"/>
      <c r="C59" s="132" t="s">
        <v>94</v>
      </c>
      <c r="D59" s="132"/>
      <c r="E59" s="132"/>
      <c r="F59" s="132"/>
      <c r="G59" s="132"/>
      <c r="H59" s="132"/>
      <c r="I59" s="132"/>
      <c r="J59" s="132"/>
      <c r="K59" s="132"/>
      <c r="L59" s="132"/>
      <c r="M59" s="132"/>
      <c r="N59" s="132"/>
      <c r="O59" s="132"/>
      <c r="P59" s="132"/>
      <c r="Q59" s="132"/>
      <c r="R59" s="132"/>
      <c r="S59" s="132"/>
      <c r="T59" s="132"/>
      <c r="U59" s="132"/>
    </row>
    <row r="60" customFormat="false" ht="12.75" hidden="false" customHeight="false" outlineLevel="0" collapsed="false">
      <c r="C60" s="133"/>
      <c r="D60" s="59"/>
      <c r="E60" s="59"/>
      <c r="F60" s="59"/>
      <c r="G60" s="59"/>
      <c r="H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</row>
    <row r="61" customFormat="false" ht="12.75" hidden="false" customHeight="false" outlineLevel="0" collapsed="false">
      <c r="C61" s="134"/>
    </row>
    <row r="63" customFormat="false" ht="15.75" hidden="false" customHeight="false" outlineLevel="0" collapsed="false">
      <c r="C63" s="135"/>
    </row>
    <row r="64" customFormat="false" ht="25.5" hidden="false" customHeight="true" outlineLevel="0" collapsed="false">
      <c r="C64" s="136"/>
      <c r="D64" s="136"/>
    </row>
    <row r="65" customFormat="false" ht="24" hidden="false" customHeight="true" outlineLevel="0" collapsed="false">
      <c r="C65" s="136"/>
      <c r="D65" s="136"/>
      <c r="E65" s="137"/>
      <c r="F65" s="137"/>
      <c r="G65" s="137"/>
      <c r="H65" s="137"/>
      <c r="I65" s="137"/>
      <c r="J65" s="137"/>
      <c r="K65" s="137"/>
      <c r="L65" s="137"/>
      <c r="M65" s="137"/>
      <c r="N65" s="137"/>
      <c r="O65" s="137"/>
      <c r="P65" s="137"/>
      <c r="Q65" s="137"/>
      <c r="R65" s="137"/>
      <c r="S65" s="137"/>
      <c r="T65" s="137"/>
      <c r="U65" s="137"/>
    </row>
    <row r="66" customFormat="false" ht="25.5" hidden="false" customHeight="true" outlineLevel="0" collapsed="false">
      <c r="C66" s="136"/>
      <c r="D66" s="136"/>
      <c r="E66" s="137"/>
      <c r="F66" s="137"/>
      <c r="G66" s="137"/>
      <c r="H66" s="137"/>
      <c r="I66" s="137"/>
      <c r="J66" s="137"/>
      <c r="K66" s="137"/>
      <c r="L66" s="137"/>
      <c r="M66" s="137"/>
      <c r="N66" s="137"/>
      <c r="O66" s="137"/>
      <c r="P66" s="137"/>
      <c r="Q66" s="137"/>
      <c r="R66" s="137"/>
      <c r="S66" s="137"/>
      <c r="T66" s="137"/>
      <c r="U66" s="137"/>
    </row>
  </sheetData>
  <mergeCells count="22">
    <mergeCell ref="B1:C1"/>
    <mergeCell ref="T1:V1"/>
    <mergeCell ref="T2:V2"/>
    <mergeCell ref="B3:U3"/>
    <mergeCell ref="B5:B6"/>
    <mergeCell ref="C5:C6"/>
    <mergeCell ref="D5:D6"/>
    <mergeCell ref="E5:F5"/>
    <mergeCell ref="G5:H5"/>
    <mergeCell ref="I5:J5"/>
    <mergeCell ref="K5:L5"/>
    <mergeCell ref="M5:N5"/>
    <mergeCell ref="O5:P5"/>
    <mergeCell ref="Q5:R5"/>
    <mergeCell ref="T5:U5"/>
    <mergeCell ref="B7:U7"/>
    <mergeCell ref="B28:B33"/>
    <mergeCell ref="B54:U54"/>
    <mergeCell ref="C59:U59"/>
    <mergeCell ref="C64:D64"/>
    <mergeCell ref="C65:D65"/>
    <mergeCell ref="C66:D66"/>
  </mergeCells>
  <printOptions headings="false" gridLines="false" gridLinesSet="true" horizontalCentered="false" verticalCentered="false"/>
  <pageMargins left="0" right="0" top="0" bottom="0" header="0.511805555555555" footer="0.511805555555555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1:AB66"/>
  <sheetViews>
    <sheetView showFormulas="false" showGridLines="true" showRowColHeaders="true" showZeros="true" rightToLeft="false" tabSelected="false" showOutlineSymbols="true" defaultGridColor="true" view="pageBreakPreview" topLeftCell="B1" colorId="64" zoomScale="90" zoomScaleNormal="100" zoomScalePageLayoutView="90" workbookViewId="0">
      <selection pane="topLeft" activeCell="W9" activeCellId="0" sqref="W9"/>
    </sheetView>
  </sheetViews>
  <sheetFormatPr defaultColWidth="9.01171875" defaultRowHeight="12.75" zeroHeight="false" outlineLevelRow="0" outlineLevelCol="0"/>
  <cols>
    <col collapsed="false" customWidth="true" hidden="true" outlineLevel="0" max="1" min="1" style="1" width="9.13"/>
    <col collapsed="false" customWidth="true" hidden="false" outlineLevel="0" max="2" min="2" style="1" width="4.71"/>
    <col collapsed="false" customWidth="true" hidden="false" outlineLevel="0" max="3" min="3" style="1" width="67.41"/>
    <col collapsed="false" customWidth="true" hidden="false" outlineLevel="0" max="4" min="4" style="1" width="11.86"/>
    <col collapsed="false" customWidth="true" hidden="false" outlineLevel="0" max="5" min="5" style="1" width="11.42"/>
    <col collapsed="false" customWidth="true" hidden="false" outlineLevel="0" max="6" min="6" style="1" width="13.43"/>
    <col collapsed="false" customWidth="true" hidden="false" outlineLevel="0" max="7" min="7" style="1" width="11.57"/>
    <col collapsed="false" customWidth="true" hidden="false" outlineLevel="0" max="8" min="8" style="1" width="14.69"/>
    <col collapsed="false" customWidth="true" hidden="true" outlineLevel="0" max="9" min="9" style="1" width="0.13"/>
    <col collapsed="false" customWidth="true" hidden="true" outlineLevel="0" max="10" min="10" style="1" width="19.71"/>
    <col collapsed="false" customWidth="true" hidden="true" outlineLevel="0" max="11" min="11" style="1" width="17.13"/>
    <col collapsed="false" customWidth="true" hidden="true" outlineLevel="0" max="12" min="12" style="1" width="18.71"/>
    <col collapsed="false" customWidth="true" hidden="true" outlineLevel="0" max="13" min="13" style="1" width="6.71"/>
    <col collapsed="false" customWidth="true" hidden="true" outlineLevel="0" max="14" min="14" style="1" width="18"/>
    <col collapsed="false" customWidth="true" hidden="true" outlineLevel="0" max="15" min="15" style="1" width="20.42"/>
    <col collapsed="false" customWidth="true" hidden="true" outlineLevel="0" max="16" min="16" style="1" width="22.14"/>
    <col collapsed="false" customWidth="true" hidden="true" outlineLevel="0" max="17" min="17" style="1" width="18.58"/>
    <col collapsed="false" customWidth="true" hidden="true" outlineLevel="0" max="18" min="18" style="1" width="14.86"/>
    <col collapsed="false" customWidth="true" hidden="true" outlineLevel="0" max="19" min="19" style="1" width="20.98"/>
    <col collapsed="false" customWidth="true" hidden="true" outlineLevel="0" max="20" min="20" style="1" width="23.01"/>
    <col collapsed="false" customWidth="true" hidden="true" outlineLevel="0" max="21" min="21" style="1" width="8.4"/>
    <col collapsed="false" customWidth="true" hidden="false" outlineLevel="0" max="23" min="22" style="1" width="10.71"/>
    <col collapsed="false" customWidth="true" hidden="false" outlineLevel="0" max="24" min="24" style="1" width="9.29"/>
    <col collapsed="false" customWidth="false" hidden="false" outlineLevel="0" max="25" min="25" style="1" width="9"/>
    <col collapsed="false" customWidth="true" hidden="false" outlineLevel="0" max="26" min="26" style="1" width="28.57"/>
    <col collapsed="false" customWidth="true" hidden="false" outlineLevel="0" max="27" min="27" style="1" width="13.7"/>
    <col collapsed="false" customWidth="true" hidden="false" outlineLevel="0" max="28" min="28" style="1" width="11.42"/>
    <col collapsed="false" customWidth="false" hidden="false" outlineLevel="0" max="256" min="29" style="1" width="9"/>
    <col collapsed="false" customWidth="true" hidden="true" outlineLevel="0" max="257" min="257" style="1" width="11.52"/>
    <col collapsed="false" customWidth="true" hidden="false" outlineLevel="0" max="258" min="258" style="1" width="4.71"/>
    <col collapsed="false" customWidth="true" hidden="false" outlineLevel="0" max="259" min="259" style="1" width="67.41"/>
    <col collapsed="false" customWidth="true" hidden="false" outlineLevel="0" max="260" min="260" style="1" width="11.86"/>
    <col collapsed="false" customWidth="true" hidden="false" outlineLevel="0" max="261" min="261" style="1" width="12.42"/>
    <col collapsed="false" customWidth="true" hidden="false" outlineLevel="0" max="262" min="262" style="1" width="11.3"/>
    <col collapsed="false" customWidth="true" hidden="true" outlineLevel="0" max="277" min="263" style="1" width="11.52"/>
    <col collapsed="false" customWidth="true" hidden="false" outlineLevel="0" max="279" min="278" style="1" width="10.71"/>
    <col collapsed="false" customWidth="true" hidden="false" outlineLevel="0" max="280" min="280" style="1" width="9.29"/>
    <col collapsed="false" customWidth="false" hidden="false" outlineLevel="0" max="281" min="281" style="1" width="9"/>
    <col collapsed="false" customWidth="true" hidden="false" outlineLevel="0" max="282" min="282" style="1" width="28.57"/>
    <col collapsed="false" customWidth="true" hidden="false" outlineLevel="0" max="283" min="283" style="1" width="13.7"/>
    <col collapsed="false" customWidth="true" hidden="false" outlineLevel="0" max="284" min="284" style="1" width="11.42"/>
    <col collapsed="false" customWidth="false" hidden="false" outlineLevel="0" max="512" min="285" style="1" width="9"/>
    <col collapsed="false" customWidth="true" hidden="true" outlineLevel="0" max="513" min="513" style="1" width="11.52"/>
    <col collapsed="false" customWidth="true" hidden="false" outlineLevel="0" max="514" min="514" style="1" width="4.71"/>
    <col collapsed="false" customWidth="true" hidden="false" outlineLevel="0" max="515" min="515" style="1" width="67.41"/>
    <col collapsed="false" customWidth="true" hidden="false" outlineLevel="0" max="516" min="516" style="1" width="11.86"/>
    <col collapsed="false" customWidth="true" hidden="false" outlineLevel="0" max="517" min="517" style="1" width="12.42"/>
    <col collapsed="false" customWidth="true" hidden="false" outlineLevel="0" max="518" min="518" style="1" width="11.3"/>
    <col collapsed="false" customWidth="true" hidden="true" outlineLevel="0" max="533" min="519" style="1" width="11.52"/>
    <col collapsed="false" customWidth="true" hidden="false" outlineLevel="0" max="535" min="534" style="1" width="10.71"/>
    <col collapsed="false" customWidth="true" hidden="false" outlineLevel="0" max="536" min="536" style="1" width="9.29"/>
    <col collapsed="false" customWidth="false" hidden="false" outlineLevel="0" max="537" min="537" style="1" width="9"/>
    <col collapsed="false" customWidth="true" hidden="false" outlineLevel="0" max="538" min="538" style="1" width="28.57"/>
    <col collapsed="false" customWidth="true" hidden="false" outlineLevel="0" max="539" min="539" style="1" width="13.7"/>
    <col collapsed="false" customWidth="true" hidden="false" outlineLevel="0" max="540" min="540" style="1" width="11.42"/>
    <col collapsed="false" customWidth="false" hidden="false" outlineLevel="0" max="768" min="541" style="1" width="9"/>
    <col collapsed="false" customWidth="true" hidden="true" outlineLevel="0" max="769" min="769" style="1" width="11.52"/>
    <col collapsed="false" customWidth="true" hidden="false" outlineLevel="0" max="770" min="770" style="1" width="4.71"/>
    <col collapsed="false" customWidth="true" hidden="false" outlineLevel="0" max="771" min="771" style="1" width="67.41"/>
    <col collapsed="false" customWidth="true" hidden="false" outlineLevel="0" max="772" min="772" style="1" width="11.86"/>
    <col collapsed="false" customWidth="true" hidden="false" outlineLevel="0" max="773" min="773" style="1" width="12.42"/>
    <col collapsed="false" customWidth="true" hidden="false" outlineLevel="0" max="774" min="774" style="1" width="11.3"/>
    <col collapsed="false" customWidth="true" hidden="true" outlineLevel="0" max="789" min="775" style="1" width="11.52"/>
    <col collapsed="false" customWidth="true" hidden="false" outlineLevel="0" max="791" min="790" style="1" width="10.71"/>
    <col collapsed="false" customWidth="true" hidden="false" outlineLevel="0" max="792" min="792" style="1" width="9.29"/>
    <col collapsed="false" customWidth="false" hidden="false" outlineLevel="0" max="793" min="793" style="1" width="9"/>
    <col collapsed="false" customWidth="true" hidden="false" outlineLevel="0" max="794" min="794" style="1" width="28.57"/>
    <col collapsed="false" customWidth="true" hidden="false" outlineLevel="0" max="795" min="795" style="1" width="13.7"/>
    <col collapsed="false" customWidth="true" hidden="false" outlineLevel="0" max="796" min="796" style="1" width="11.42"/>
    <col collapsed="false" customWidth="false" hidden="false" outlineLevel="0" max="1024" min="797" style="1" width="9"/>
  </cols>
  <sheetData>
    <row r="1" customFormat="false" ht="12.75" hidden="false" customHeight="true" outlineLevel="0" collapsed="false">
      <c r="B1" s="2"/>
      <c r="C1" s="2"/>
      <c r="T1" s="3"/>
      <c r="U1" s="3"/>
      <c r="V1" s="3"/>
    </row>
    <row r="2" customFormat="false" ht="12.75" hidden="false" customHeight="true" outlineLevel="0" collapsed="false">
      <c r="T2" s="3"/>
      <c r="U2" s="3"/>
      <c r="V2" s="3"/>
    </row>
    <row r="3" customFormat="false" ht="19.5" hidden="false" customHeight="true" outlineLevel="0" collapsed="false">
      <c r="B3" s="4" t="s">
        <v>95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5"/>
    </row>
    <row r="4" customFormat="false" ht="13.5" hidden="false" customHeight="true" outlineLevel="0" collapsed="false">
      <c r="C4" s="6"/>
      <c r="D4" s="7"/>
      <c r="E4" s="7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8" t="s">
        <v>1</v>
      </c>
    </row>
    <row r="5" customFormat="false" ht="72" hidden="false" customHeight="true" outlineLevel="0" collapsed="false">
      <c r="B5" s="9" t="s">
        <v>2</v>
      </c>
      <c r="C5" s="10" t="s">
        <v>3</v>
      </c>
      <c r="D5" s="11" t="s">
        <v>4</v>
      </c>
      <c r="E5" s="12" t="s">
        <v>92</v>
      </c>
      <c r="F5" s="12"/>
      <c r="G5" s="13" t="s">
        <v>96</v>
      </c>
      <c r="H5" s="13"/>
      <c r="I5" s="12" t="s">
        <v>7</v>
      </c>
      <c r="J5" s="12"/>
      <c r="K5" s="12" t="s">
        <v>8</v>
      </c>
      <c r="L5" s="12"/>
      <c r="M5" s="12" t="s">
        <v>9</v>
      </c>
      <c r="N5" s="12"/>
      <c r="O5" s="12" t="s">
        <v>10</v>
      </c>
      <c r="P5" s="12"/>
      <c r="Q5" s="12" t="s">
        <v>11</v>
      </c>
      <c r="R5" s="12"/>
      <c r="S5" s="13"/>
      <c r="T5" s="12" t="s">
        <v>12</v>
      </c>
      <c r="U5" s="12"/>
    </row>
    <row r="6" customFormat="false" ht="41.25" hidden="false" customHeight="true" outlineLevel="0" collapsed="false">
      <c r="B6" s="9"/>
      <c r="C6" s="10"/>
      <c r="D6" s="11"/>
      <c r="E6" s="14" t="s">
        <v>13</v>
      </c>
      <c r="F6" s="15" t="s">
        <v>14</v>
      </c>
      <c r="G6" s="16" t="s">
        <v>13</v>
      </c>
      <c r="H6" s="17" t="s">
        <v>14</v>
      </c>
      <c r="I6" s="14" t="s">
        <v>13</v>
      </c>
      <c r="J6" s="15" t="s">
        <v>14</v>
      </c>
      <c r="K6" s="14" t="s">
        <v>13</v>
      </c>
      <c r="L6" s="15" t="s">
        <v>14</v>
      </c>
      <c r="M6" s="14" t="s">
        <v>13</v>
      </c>
      <c r="N6" s="15" t="s">
        <v>14</v>
      </c>
      <c r="O6" s="14" t="s">
        <v>13</v>
      </c>
      <c r="P6" s="15" t="s">
        <v>14</v>
      </c>
      <c r="Q6" s="14" t="s">
        <v>13</v>
      </c>
      <c r="R6" s="15" t="s">
        <v>14</v>
      </c>
      <c r="S6" s="18"/>
      <c r="T6" s="14" t="s">
        <v>13</v>
      </c>
      <c r="U6" s="15" t="s">
        <v>14</v>
      </c>
    </row>
    <row r="7" customFormat="false" ht="11.25" hidden="false" customHeight="true" outlineLevel="0" collapsed="false">
      <c r="B7" s="19" t="s">
        <v>15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</row>
    <row r="8" customFormat="false" ht="13.5" hidden="false" customHeight="false" outlineLevel="0" collapsed="false">
      <c r="B8" s="20" t="s">
        <v>16</v>
      </c>
      <c r="C8" s="21" t="s">
        <v>17</v>
      </c>
      <c r="D8" s="22" t="n">
        <f aca="false">+D10+D13</f>
        <v>7593991.98</v>
      </c>
      <c r="E8" s="22" t="n">
        <f aca="false">+E10+E13</f>
        <v>0</v>
      </c>
      <c r="F8" s="22" t="n">
        <f aca="false">+F10+F13</f>
        <v>7593991.98</v>
      </c>
      <c r="G8" s="22" t="n">
        <f aca="false">+G10+G13</f>
        <v>1150000</v>
      </c>
      <c r="H8" s="22" t="n">
        <f aca="false">+H10+H13</f>
        <v>8743991.98</v>
      </c>
      <c r="I8" s="23" t="n">
        <f aca="false">+I10+I13</f>
        <v>0</v>
      </c>
      <c r="J8" s="23" t="n">
        <f aca="false">+J10+J13</f>
        <v>8743991.98</v>
      </c>
      <c r="K8" s="22" t="n">
        <f aca="false">+K10+K13</f>
        <v>0</v>
      </c>
      <c r="L8" s="22" t="n">
        <f aca="false">+L10+L13</f>
        <v>8743991.98</v>
      </c>
      <c r="M8" s="22" t="n">
        <f aca="false">+M10+M13</f>
        <v>0</v>
      </c>
      <c r="N8" s="22" t="n">
        <f aca="false">+N10+N13</f>
        <v>8743991.98</v>
      </c>
      <c r="O8" s="22" t="n">
        <f aca="false">O10+O13</f>
        <v>0</v>
      </c>
      <c r="P8" s="22" t="n">
        <f aca="false">N8+O8</f>
        <v>8743991.98</v>
      </c>
      <c r="Q8" s="24" t="n">
        <f aca="false">Q10+Q13</f>
        <v>0</v>
      </c>
      <c r="R8" s="22" t="n">
        <f aca="false">P8+Q8</f>
        <v>8743991.98</v>
      </c>
      <c r="S8" s="24"/>
      <c r="T8" s="22" t="n">
        <f aca="false">+T10+T13</f>
        <v>0</v>
      </c>
      <c r="U8" s="22" t="n">
        <f aca="false">R8+T8</f>
        <v>8743991.98</v>
      </c>
    </row>
    <row r="9" customFormat="false" ht="10.5" hidden="false" customHeight="true" outlineLevel="0" collapsed="false">
      <c r="B9" s="20"/>
      <c r="C9" s="25" t="s">
        <v>18</v>
      </c>
      <c r="D9" s="26"/>
      <c r="E9" s="26"/>
      <c r="F9" s="26"/>
      <c r="G9" s="26"/>
      <c r="H9" s="26"/>
      <c r="I9" s="27"/>
      <c r="J9" s="27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</row>
    <row r="10" customFormat="false" ht="13.5" hidden="false" customHeight="false" outlineLevel="0" collapsed="false">
      <c r="B10" s="20" t="s">
        <v>19</v>
      </c>
      <c r="C10" s="21" t="s">
        <v>20</v>
      </c>
      <c r="D10" s="22" t="n">
        <f aca="false">D11+D12</f>
        <v>5230891.98</v>
      </c>
      <c r="E10" s="22" t="n">
        <f aca="false">E11+E12</f>
        <v>0</v>
      </c>
      <c r="F10" s="22" t="n">
        <f aca="false">F11+F12</f>
        <v>5230891.98</v>
      </c>
      <c r="G10" s="22" t="n">
        <f aca="false">G11+G12</f>
        <v>0</v>
      </c>
      <c r="H10" s="22" t="n">
        <f aca="false">H11+H12</f>
        <v>5230891.98</v>
      </c>
      <c r="I10" s="23" t="n">
        <f aca="false">I11+I12</f>
        <v>0</v>
      </c>
      <c r="J10" s="23" t="n">
        <f aca="false">J11+J12</f>
        <v>5230891.98</v>
      </c>
      <c r="K10" s="22" t="n">
        <f aca="false">K11+K12</f>
        <v>0</v>
      </c>
      <c r="L10" s="22" t="n">
        <f aca="false">L11+L12</f>
        <v>5230891.98</v>
      </c>
      <c r="M10" s="22" t="n">
        <f aca="false">M11+M12</f>
        <v>0</v>
      </c>
      <c r="N10" s="22" t="n">
        <f aca="false">N11+N12</f>
        <v>5230891.98</v>
      </c>
      <c r="O10" s="22" t="n">
        <f aca="false">O11+O12</f>
        <v>0</v>
      </c>
      <c r="P10" s="22" t="n">
        <f aca="false">N10+O10</f>
        <v>5230891.98</v>
      </c>
      <c r="Q10" s="24" t="n">
        <f aca="false">Q11+Q12</f>
        <v>0</v>
      </c>
      <c r="R10" s="22" t="n">
        <f aca="false">P10+Q10</f>
        <v>5230891.98</v>
      </c>
      <c r="S10" s="24"/>
      <c r="T10" s="22" t="n">
        <f aca="false">T11+T12</f>
        <v>0</v>
      </c>
      <c r="U10" s="22" t="n">
        <f aca="false">R10+T10</f>
        <v>5230891.98</v>
      </c>
    </row>
    <row r="11" customFormat="false" ht="13.5" hidden="false" customHeight="false" outlineLevel="0" collapsed="false">
      <c r="B11" s="20"/>
      <c r="C11" s="25" t="s">
        <v>21</v>
      </c>
      <c r="D11" s="26" t="n">
        <v>5202091.98</v>
      </c>
      <c r="E11" s="26" t="n">
        <v>0</v>
      </c>
      <c r="F11" s="24" t="n">
        <f aca="false">D11+E11</f>
        <v>5202091.98</v>
      </c>
      <c r="G11" s="26" t="n">
        <v>0</v>
      </c>
      <c r="H11" s="24" t="n">
        <f aca="false">F11+G11</f>
        <v>5202091.98</v>
      </c>
      <c r="I11" s="27" t="n">
        <v>0</v>
      </c>
      <c r="J11" s="28" t="n">
        <f aca="false">H11+I11</f>
        <v>5202091.98</v>
      </c>
      <c r="K11" s="26" t="n">
        <v>0</v>
      </c>
      <c r="L11" s="24" t="n">
        <f aca="false">J11+K11</f>
        <v>5202091.98</v>
      </c>
      <c r="M11" s="24"/>
      <c r="N11" s="24" t="n">
        <f aca="false">L11+M11</f>
        <v>5202091.98</v>
      </c>
      <c r="O11" s="24"/>
      <c r="P11" s="24" t="n">
        <f aca="false">N11+O11</f>
        <v>5202091.98</v>
      </c>
      <c r="Q11" s="24"/>
      <c r="R11" s="24" t="n">
        <f aca="false">P11+Q11</f>
        <v>5202091.98</v>
      </c>
      <c r="S11" s="24"/>
      <c r="T11" s="26" t="n">
        <v>0</v>
      </c>
      <c r="U11" s="24" t="n">
        <f aca="false">P11+T11</f>
        <v>5202091.98</v>
      </c>
    </row>
    <row r="12" customFormat="false" ht="13.5" hidden="false" customHeight="false" outlineLevel="0" collapsed="false">
      <c r="B12" s="20"/>
      <c r="C12" s="25" t="s">
        <v>22</v>
      </c>
      <c r="D12" s="26" t="n">
        <v>28800</v>
      </c>
      <c r="E12" s="26" t="n">
        <v>0</v>
      </c>
      <c r="F12" s="24" t="n">
        <f aca="false">D12+E12</f>
        <v>28800</v>
      </c>
      <c r="G12" s="26" t="n">
        <v>0</v>
      </c>
      <c r="H12" s="24" t="n">
        <f aca="false">F12+G12</f>
        <v>28800</v>
      </c>
      <c r="I12" s="27" t="n">
        <v>0</v>
      </c>
      <c r="J12" s="28" t="n">
        <f aca="false">H12+I12</f>
        <v>28800</v>
      </c>
      <c r="K12" s="26" t="n">
        <v>0</v>
      </c>
      <c r="L12" s="24" t="n">
        <f aca="false">J12+K12</f>
        <v>28800</v>
      </c>
      <c r="M12" s="24" t="n">
        <v>0</v>
      </c>
      <c r="N12" s="24" t="n">
        <f aca="false">L12+M12</f>
        <v>28800</v>
      </c>
      <c r="O12" s="24" t="n">
        <v>0</v>
      </c>
      <c r="P12" s="24" t="n">
        <f aca="false">N12+O12</f>
        <v>28800</v>
      </c>
      <c r="Q12" s="24"/>
      <c r="R12" s="24" t="n">
        <f aca="false">P12+Q12</f>
        <v>28800</v>
      </c>
      <c r="S12" s="24"/>
      <c r="T12" s="26" t="n">
        <v>0</v>
      </c>
      <c r="U12" s="24" t="n">
        <f aca="false">P12+T12</f>
        <v>28800</v>
      </c>
    </row>
    <row r="13" customFormat="false" ht="13.5" hidden="false" customHeight="false" outlineLevel="0" collapsed="false">
      <c r="B13" s="20" t="s">
        <v>23</v>
      </c>
      <c r="C13" s="21" t="s">
        <v>24</v>
      </c>
      <c r="D13" s="22" t="n">
        <f aca="false">SUM(D14:D17)</f>
        <v>2363100</v>
      </c>
      <c r="E13" s="22" t="n">
        <f aca="false">SUM(E14:E17)</f>
        <v>0</v>
      </c>
      <c r="F13" s="22" t="n">
        <f aca="false">SUM(F14:F17)</f>
        <v>2363100</v>
      </c>
      <c r="G13" s="22" t="n">
        <f aca="false">SUM(G14:G17)</f>
        <v>1150000</v>
      </c>
      <c r="H13" s="22" t="n">
        <f aca="false">SUM(H14:H17)</f>
        <v>3513100</v>
      </c>
      <c r="I13" s="23" t="n">
        <f aca="false">SUM(I14:I17)</f>
        <v>0</v>
      </c>
      <c r="J13" s="23" t="n">
        <f aca="false">SUM(J14:J17)</f>
        <v>3513100</v>
      </c>
      <c r="K13" s="22" t="n">
        <f aca="false">SUM(K14:K17)</f>
        <v>0</v>
      </c>
      <c r="L13" s="22" t="n">
        <f aca="false">SUM(L14:L17)</f>
        <v>3513100</v>
      </c>
      <c r="M13" s="22" t="n">
        <f aca="false">SUM(M14:M17)</f>
        <v>0</v>
      </c>
      <c r="N13" s="22" t="n">
        <f aca="false">SUM(N14:N17)</f>
        <v>3513100</v>
      </c>
      <c r="O13" s="22" t="n">
        <f aca="false">O14+O15+O16+O17</f>
        <v>0</v>
      </c>
      <c r="P13" s="22" t="n">
        <f aca="false">N13+O13</f>
        <v>3513100</v>
      </c>
      <c r="Q13" s="24" t="n">
        <f aca="false">Q14+Q15+Q16+Q17</f>
        <v>0</v>
      </c>
      <c r="R13" s="22" t="n">
        <f aca="false">P13+Q13</f>
        <v>3513100</v>
      </c>
      <c r="S13" s="24"/>
      <c r="T13" s="22" t="n">
        <f aca="false">SUM(T14:T17)</f>
        <v>0</v>
      </c>
      <c r="U13" s="22" t="n">
        <f aca="false">R13+T13</f>
        <v>3513100</v>
      </c>
    </row>
    <row r="14" customFormat="false" ht="13.5" hidden="false" customHeight="false" outlineLevel="0" collapsed="false">
      <c r="B14" s="20"/>
      <c r="C14" s="25" t="s">
        <v>25</v>
      </c>
      <c r="D14" s="26" t="n">
        <v>2270000</v>
      </c>
      <c r="E14" s="26"/>
      <c r="F14" s="24" t="n">
        <f aca="false">D14+E14</f>
        <v>2270000</v>
      </c>
      <c r="G14" s="26"/>
      <c r="H14" s="24" t="n">
        <f aca="false">F14+G14</f>
        <v>2270000</v>
      </c>
      <c r="I14" s="27"/>
      <c r="J14" s="27" t="n">
        <f aca="false">H14+I14</f>
        <v>2270000</v>
      </c>
      <c r="K14" s="26"/>
      <c r="L14" s="26" t="n">
        <f aca="false">J14+K14</f>
        <v>2270000</v>
      </c>
      <c r="M14" s="26"/>
      <c r="N14" s="26" t="n">
        <f aca="false">L14+M14</f>
        <v>2270000</v>
      </c>
      <c r="O14" s="26"/>
      <c r="P14" s="24" t="n">
        <f aca="false">N14+O14</f>
        <v>2270000</v>
      </c>
      <c r="Q14" s="24"/>
      <c r="R14" s="24" t="n">
        <f aca="false">P14+Q14</f>
        <v>2270000</v>
      </c>
      <c r="S14" s="24"/>
      <c r="T14" s="26"/>
      <c r="U14" s="24" t="n">
        <f aca="false">R14+T14</f>
        <v>2270000</v>
      </c>
      <c r="Z14" s="29"/>
    </row>
    <row r="15" customFormat="false" ht="13.5" hidden="false" customHeight="false" outlineLevel="0" collapsed="false">
      <c r="B15" s="20"/>
      <c r="C15" s="25" t="s">
        <v>26</v>
      </c>
      <c r="D15" s="26" t="n">
        <v>0</v>
      </c>
      <c r="E15" s="26"/>
      <c r="F15" s="24" t="n">
        <f aca="false">D15+E15</f>
        <v>0</v>
      </c>
      <c r="G15" s="26"/>
      <c r="H15" s="24" t="n">
        <f aca="false">F15+G15</f>
        <v>0</v>
      </c>
      <c r="I15" s="27" t="n">
        <v>0</v>
      </c>
      <c r="J15" s="27" t="n">
        <f aca="false">H15+I15</f>
        <v>0</v>
      </c>
      <c r="K15" s="26" t="n">
        <v>0</v>
      </c>
      <c r="L15" s="26" t="n">
        <f aca="false">J15+K15</f>
        <v>0</v>
      </c>
      <c r="M15" s="26"/>
      <c r="N15" s="26" t="n">
        <f aca="false">L15+M15</f>
        <v>0</v>
      </c>
      <c r="O15" s="26"/>
      <c r="P15" s="24" t="n">
        <f aca="false">N15+O15</f>
        <v>0</v>
      </c>
      <c r="Q15" s="24"/>
      <c r="R15" s="24" t="n">
        <f aca="false">P15+Q15</f>
        <v>0</v>
      </c>
      <c r="S15" s="24"/>
      <c r="T15" s="26"/>
      <c r="U15" s="24" t="n">
        <f aca="false">R15+T15</f>
        <v>0</v>
      </c>
    </row>
    <row r="16" customFormat="false" ht="13.5" hidden="false" customHeight="false" outlineLevel="0" collapsed="false">
      <c r="B16" s="20"/>
      <c r="C16" s="25" t="s">
        <v>27</v>
      </c>
      <c r="D16" s="26" t="n">
        <v>93100</v>
      </c>
      <c r="E16" s="26"/>
      <c r="F16" s="24" t="n">
        <f aca="false">D16+E16</f>
        <v>93100</v>
      </c>
      <c r="G16" s="26"/>
      <c r="H16" s="24" t="n">
        <f aca="false">F16+G16</f>
        <v>93100</v>
      </c>
      <c r="I16" s="27"/>
      <c r="J16" s="27" t="n">
        <f aca="false">H16+I16</f>
        <v>93100</v>
      </c>
      <c r="K16" s="26"/>
      <c r="L16" s="26" t="n">
        <f aca="false">J16+K16</f>
        <v>93100</v>
      </c>
      <c r="M16" s="26"/>
      <c r="N16" s="26" t="n">
        <f aca="false">L16+M16</f>
        <v>93100</v>
      </c>
      <c r="O16" s="26"/>
      <c r="P16" s="24" t="n">
        <f aca="false">N16+O16</f>
        <v>93100</v>
      </c>
      <c r="Q16" s="24"/>
      <c r="R16" s="24" t="n">
        <f aca="false">P16+Q16</f>
        <v>93100</v>
      </c>
      <c r="S16" s="24"/>
      <c r="T16" s="26"/>
      <c r="U16" s="24" t="n">
        <f aca="false">R16+T16</f>
        <v>93100</v>
      </c>
    </row>
    <row r="17" customFormat="false" ht="12" hidden="false" customHeight="true" outlineLevel="0" collapsed="false">
      <c r="B17" s="20"/>
      <c r="C17" s="25" t="s">
        <v>28</v>
      </c>
      <c r="D17" s="26" t="n">
        <v>0</v>
      </c>
      <c r="E17" s="26"/>
      <c r="F17" s="24" t="n">
        <f aca="false">D17+E17</f>
        <v>0</v>
      </c>
      <c r="G17" s="26" t="n">
        <v>1150000</v>
      </c>
      <c r="H17" s="24" t="n">
        <f aca="false">F17+G17</f>
        <v>1150000</v>
      </c>
      <c r="I17" s="27"/>
      <c r="J17" s="27" t="n">
        <f aca="false">H17+I17</f>
        <v>1150000</v>
      </c>
      <c r="K17" s="26"/>
      <c r="L17" s="26" t="n">
        <f aca="false">J17+K17</f>
        <v>1150000</v>
      </c>
      <c r="M17" s="26" t="n">
        <v>0</v>
      </c>
      <c r="N17" s="26" t="n">
        <f aca="false">L17+M17</f>
        <v>1150000</v>
      </c>
      <c r="O17" s="26" t="n">
        <v>0</v>
      </c>
      <c r="P17" s="24" t="n">
        <f aca="false">N17+O17</f>
        <v>1150000</v>
      </c>
      <c r="Q17" s="24"/>
      <c r="R17" s="24" t="n">
        <f aca="false">P17+Q17</f>
        <v>1150000</v>
      </c>
      <c r="S17" s="24"/>
      <c r="T17" s="26" t="n">
        <v>0</v>
      </c>
      <c r="U17" s="24" t="n">
        <f aca="false">R17+T17</f>
        <v>1150000</v>
      </c>
    </row>
    <row r="18" customFormat="false" ht="13.5" hidden="false" customHeight="false" outlineLevel="0" collapsed="false">
      <c r="B18" s="30" t="n">
        <v>2</v>
      </c>
      <c r="C18" s="31" t="s">
        <v>29</v>
      </c>
      <c r="D18" s="32" t="n">
        <v>7855536.58</v>
      </c>
      <c r="E18" s="26" t="n">
        <v>1000000</v>
      </c>
      <c r="F18" s="22" t="n">
        <f aca="false">E18+D18</f>
        <v>8855536.58</v>
      </c>
      <c r="G18" s="26" t="n">
        <v>150000</v>
      </c>
      <c r="H18" s="22" t="n">
        <f aca="false">+F18+G18</f>
        <v>9005536.58</v>
      </c>
      <c r="I18" s="33"/>
      <c r="J18" s="33" t="n">
        <f aca="false">+H18+I18</f>
        <v>9005536.58</v>
      </c>
      <c r="K18" s="32"/>
      <c r="L18" s="32" t="n">
        <f aca="false">+J18+K18</f>
        <v>9005536.58</v>
      </c>
      <c r="M18" s="32" t="n">
        <v>0</v>
      </c>
      <c r="N18" s="32" t="n">
        <f aca="false">+L18+M18</f>
        <v>9005536.58</v>
      </c>
      <c r="O18" s="32"/>
      <c r="P18" s="24" t="n">
        <f aca="false">N18+O18</f>
        <v>9005536.58</v>
      </c>
      <c r="Q18" s="24"/>
      <c r="R18" s="24" t="n">
        <f aca="false">P18+Q18</f>
        <v>9005536.58</v>
      </c>
      <c r="S18" s="24"/>
      <c r="T18" s="32" t="n">
        <v>0</v>
      </c>
      <c r="U18" s="32" t="n">
        <f aca="false">R18+T18</f>
        <v>9005536.58</v>
      </c>
    </row>
    <row r="19" customFormat="false" ht="13.5" hidden="false" customHeight="false" outlineLevel="0" collapsed="false">
      <c r="B19" s="20" t="s">
        <v>30</v>
      </c>
      <c r="C19" s="34" t="s">
        <v>31</v>
      </c>
      <c r="D19" s="27" t="n">
        <v>1581369.87</v>
      </c>
      <c r="E19" s="26"/>
      <c r="F19" s="22" t="n">
        <f aca="false">E19+D19</f>
        <v>1581369.87</v>
      </c>
      <c r="G19" s="26"/>
      <c r="H19" s="24" t="n">
        <f aca="false">+F19+G19</f>
        <v>1581369.87</v>
      </c>
      <c r="I19" s="27"/>
      <c r="J19" s="28" t="n">
        <f aca="false">+H19+I19</f>
        <v>1581369.87</v>
      </c>
      <c r="K19" s="26"/>
      <c r="L19" s="24" t="n">
        <f aca="false">+J19+K19</f>
        <v>1581369.87</v>
      </c>
      <c r="M19" s="24"/>
      <c r="N19" s="24" t="n">
        <f aca="false">+L19+M19</f>
        <v>1581369.87</v>
      </c>
      <c r="O19" s="24"/>
      <c r="P19" s="24" t="n">
        <f aca="false">+N19+O19</f>
        <v>1581369.87</v>
      </c>
      <c r="Q19" s="24"/>
      <c r="R19" s="24" t="n">
        <f aca="false">SUM(P19+Q19)</f>
        <v>1581369.87</v>
      </c>
      <c r="S19" s="24"/>
      <c r="T19" s="26"/>
      <c r="U19" s="24" t="n">
        <f aca="false">+J19+T19</f>
        <v>1581369.87</v>
      </c>
    </row>
    <row r="20" customFormat="false" ht="13.5" hidden="false" customHeight="false" outlineLevel="0" collapsed="false">
      <c r="B20" s="20" t="s">
        <v>32</v>
      </c>
      <c r="C20" s="35" t="s">
        <v>33</v>
      </c>
      <c r="D20" s="36"/>
      <c r="E20" s="26" t="n">
        <v>0</v>
      </c>
      <c r="F20" s="22" t="n">
        <f aca="false">E20+D20</f>
        <v>0</v>
      </c>
      <c r="G20" s="26"/>
      <c r="H20" s="24" t="n">
        <f aca="false">+F20+G20</f>
        <v>0</v>
      </c>
      <c r="I20" s="27"/>
      <c r="J20" s="28" t="n">
        <f aca="false">SUM(H20+I20)</f>
        <v>0</v>
      </c>
      <c r="K20" s="26"/>
      <c r="L20" s="24" t="n">
        <f aca="false">SUM(J20+K20)</f>
        <v>0</v>
      </c>
      <c r="M20" s="24"/>
      <c r="N20" s="24" t="n">
        <f aca="false">SUM(L20+M20)</f>
        <v>0</v>
      </c>
      <c r="O20" s="24"/>
      <c r="P20" s="24" t="n">
        <f aca="false">SUM(N20+O20)</f>
        <v>0</v>
      </c>
      <c r="Q20" s="24"/>
      <c r="R20" s="24" t="n">
        <f aca="false">SUM(P20+Q20)</f>
        <v>0</v>
      </c>
      <c r="S20" s="24"/>
      <c r="T20" s="26"/>
      <c r="U20" s="24" t="n">
        <f aca="false">SUM(J20+T20)</f>
        <v>0</v>
      </c>
    </row>
    <row r="21" customFormat="false" ht="13.5" hidden="false" customHeight="false" outlineLevel="0" collapsed="false">
      <c r="B21" s="20" t="s">
        <v>34</v>
      </c>
      <c r="C21" s="37" t="s">
        <v>35</v>
      </c>
      <c r="D21" s="38" t="n">
        <v>7855536.58</v>
      </c>
      <c r="E21" s="38" t="n">
        <f aca="false">E18+E20</f>
        <v>1000000</v>
      </c>
      <c r="F21" s="22" t="n">
        <f aca="false">E21+D21</f>
        <v>8855536.58</v>
      </c>
      <c r="G21" s="38" t="n">
        <f aca="false">G18+G20</f>
        <v>150000</v>
      </c>
      <c r="H21" s="22" t="n">
        <f aca="false">H18+H20</f>
        <v>9005536.58</v>
      </c>
      <c r="I21" s="39" t="n">
        <f aca="false">I18+I20</f>
        <v>0</v>
      </c>
      <c r="J21" s="28" t="n">
        <f aca="false">SUM(H21+I21)</f>
        <v>9005536.58</v>
      </c>
      <c r="K21" s="38" t="n">
        <f aca="false">K18+K20</f>
        <v>0</v>
      </c>
      <c r="L21" s="24" t="n">
        <f aca="false">SUM(J21+K21)</f>
        <v>9005536.58</v>
      </c>
      <c r="M21" s="38" t="n">
        <f aca="false">M18+M20</f>
        <v>0</v>
      </c>
      <c r="N21" s="24" t="n">
        <f aca="false">SUM(L21+M21)</f>
        <v>9005536.58</v>
      </c>
      <c r="O21" s="38" t="n">
        <f aca="false">O18+O20</f>
        <v>0</v>
      </c>
      <c r="P21" s="24" t="n">
        <f aca="false">N21+O21</f>
        <v>9005536.58</v>
      </c>
      <c r="Q21" s="24" t="n">
        <f aca="false">Q18+Q20</f>
        <v>0</v>
      </c>
      <c r="R21" s="24" t="n">
        <f aca="false">P21+Q21</f>
        <v>9005536.58</v>
      </c>
      <c r="S21" s="24"/>
      <c r="T21" s="38" t="n">
        <v>0</v>
      </c>
      <c r="U21" s="24" t="n">
        <f aca="false">R21+T21</f>
        <v>9005536.58</v>
      </c>
      <c r="W21" s="29"/>
    </row>
    <row r="22" customFormat="false" ht="12" hidden="false" customHeight="true" outlineLevel="0" collapsed="false">
      <c r="B22" s="30" t="s">
        <v>36</v>
      </c>
      <c r="C22" s="25" t="s">
        <v>37</v>
      </c>
      <c r="D22" s="40" t="n">
        <f aca="false">IF(D10=0,0,D25/D10*-100)</f>
        <v>5.00000001911719</v>
      </c>
      <c r="E22" s="41"/>
      <c r="F22" s="40" t="n">
        <f aca="false">IF(F10=0,0,F25/F10*-100)</f>
        <v>24.1171984591431</v>
      </c>
      <c r="G22" s="41"/>
      <c r="H22" s="40" t="n">
        <f aca="false">IF(H10=0,0,H25/H10*-100)</f>
        <v>5.00000001911719</v>
      </c>
      <c r="I22" s="42"/>
      <c r="J22" s="43" t="n">
        <f aca="false">IF(J10=0,0,J25/J10*-100)</f>
        <v>5.00000001911719</v>
      </c>
      <c r="K22" s="44"/>
      <c r="L22" s="40" t="n">
        <f aca="false">IF(L10=0,0,L25/L10*-100)</f>
        <v>5.00000001911719</v>
      </c>
      <c r="M22" s="40"/>
      <c r="N22" s="40" t="n">
        <f aca="false">IF(N10=0,0,N25/N10*-100)</f>
        <v>5.00000001911719</v>
      </c>
      <c r="O22" s="40"/>
      <c r="P22" s="40" t="n">
        <f aca="false">IF(P10=0,0,P25/P10*-100)</f>
        <v>5.00000001911719</v>
      </c>
      <c r="Q22" s="40"/>
      <c r="R22" s="40" t="n">
        <f aca="false">IF(R10=0,0,R25/R10*-100)</f>
        <v>5.00000001911719</v>
      </c>
      <c r="S22" s="40"/>
      <c r="T22" s="44"/>
      <c r="U22" s="40" t="n">
        <f aca="false">IF(U10=0,0,U25/U10*-100)</f>
        <v>5.00000001911719</v>
      </c>
      <c r="W22" s="45"/>
      <c r="Z22" s="46"/>
    </row>
    <row r="23" customFormat="false" ht="13.5" hidden="false" customHeight="false" outlineLevel="0" collapsed="false">
      <c r="B23" s="30" t="s">
        <v>38</v>
      </c>
      <c r="C23" s="25" t="s">
        <v>39</v>
      </c>
      <c r="D23" s="47" t="n">
        <v>5</v>
      </c>
      <c r="E23" s="41"/>
      <c r="F23" s="47" t="n">
        <v>5</v>
      </c>
      <c r="G23" s="41"/>
      <c r="H23" s="47" t="n">
        <v>5</v>
      </c>
      <c r="I23" s="42"/>
      <c r="J23" s="48" t="n">
        <v>5</v>
      </c>
      <c r="K23" s="44"/>
      <c r="L23" s="47" t="n">
        <v>5</v>
      </c>
      <c r="M23" s="47"/>
      <c r="N23" s="47" t="n">
        <v>5</v>
      </c>
      <c r="O23" s="47"/>
      <c r="P23" s="47" t="n">
        <v>5</v>
      </c>
      <c r="Q23" s="47"/>
      <c r="R23" s="47" t="n">
        <v>5</v>
      </c>
      <c r="S23" s="47"/>
      <c r="T23" s="44"/>
      <c r="U23" s="47" t="n">
        <v>5</v>
      </c>
      <c r="W23" s="49"/>
      <c r="X23" s="50"/>
      <c r="Y23" s="49"/>
      <c r="Z23" s="51"/>
      <c r="AA23" s="52"/>
    </row>
    <row r="24" customFormat="false" ht="14.25" hidden="false" customHeight="true" outlineLevel="0" collapsed="false">
      <c r="B24" s="30" t="s">
        <v>40</v>
      </c>
      <c r="C24" s="21" t="s">
        <v>41</v>
      </c>
      <c r="D24" s="22" t="n">
        <f aca="false">D10*D23/-100</f>
        <v>-261544.599</v>
      </c>
      <c r="E24" s="32"/>
      <c r="F24" s="22" t="n">
        <f aca="false">F10*F23/-100</f>
        <v>-261544.599</v>
      </c>
      <c r="G24" s="32"/>
      <c r="H24" s="22" t="n">
        <f aca="false">H10*H23/-100</f>
        <v>-261544.599</v>
      </c>
      <c r="I24" s="33"/>
      <c r="J24" s="23" t="n">
        <f aca="false">J10*J23/-100</f>
        <v>-261544.599</v>
      </c>
      <c r="K24" s="32"/>
      <c r="L24" s="22" t="n">
        <f aca="false">L10*L23/-100</f>
        <v>-261544.599</v>
      </c>
      <c r="M24" s="22"/>
      <c r="N24" s="22" t="n">
        <f aca="false">N10*N23/-100</f>
        <v>-261544.599</v>
      </c>
      <c r="O24" s="22"/>
      <c r="P24" s="22" t="n">
        <f aca="false">P10*P23/-100</f>
        <v>-261544.599</v>
      </c>
      <c r="Q24" s="22"/>
      <c r="R24" s="22" t="n">
        <f aca="false">R10*R23/-100</f>
        <v>-261544.599</v>
      </c>
      <c r="S24" s="22"/>
      <c r="T24" s="32"/>
      <c r="U24" s="22" t="n">
        <f aca="false">U10*U23/-100</f>
        <v>-261544.599</v>
      </c>
      <c r="W24" s="53"/>
      <c r="X24" s="54"/>
      <c r="Y24" s="53"/>
      <c r="Z24" s="55"/>
    </row>
    <row r="25" customFormat="false" ht="13.5" hidden="false" customHeight="false" outlineLevel="0" collapsed="false">
      <c r="B25" s="30" t="s">
        <v>42</v>
      </c>
      <c r="C25" s="21" t="s">
        <v>43</v>
      </c>
      <c r="D25" s="56" t="n">
        <f aca="false">D8-D21</f>
        <v>-261544.6</v>
      </c>
      <c r="E25" s="32"/>
      <c r="F25" s="56" t="n">
        <f aca="false">F8-F21</f>
        <v>-1261544.6</v>
      </c>
      <c r="G25" s="32"/>
      <c r="H25" s="56" t="n">
        <f aca="false">H8-H21</f>
        <v>-261544.6</v>
      </c>
      <c r="I25" s="33"/>
      <c r="J25" s="57" t="n">
        <f aca="false">J8-J21</f>
        <v>-261544.6</v>
      </c>
      <c r="K25" s="32"/>
      <c r="L25" s="56" t="n">
        <f aca="false">L8-L21</f>
        <v>-261544.6</v>
      </c>
      <c r="M25" s="56"/>
      <c r="N25" s="56" t="n">
        <f aca="false">N8-N21</f>
        <v>-261544.6</v>
      </c>
      <c r="O25" s="56"/>
      <c r="P25" s="56" t="n">
        <f aca="false">P8-P21</f>
        <v>-261544.6</v>
      </c>
      <c r="Q25" s="56"/>
      <c r="R25" s="56" t="n">
        <f aca="false">R8-R21</f>
        <v>-261544.6</v>
      </c>
      <c r="S25" s="56"/>
      <c r="T25" s="32"/>
      <c r="U25" s="56" t="n">
        <f aca="false">U8-U21</f>
        <v>-261544.6</v>
      </c>
      <c r="V25" s="29"/>
      <c r="W25" s="58"/>
      <c r="X25" s="58"/>
      <c r="Y25" s="58"/>
      <c r="Z25" s="58"/>
      <c r="AA25" s="58"/>
    </row>
    <row r="26" customFormat="false" ht="12.75" hidden="false" customHeight="true" outlineLevel="0" collapsed="false">
      <c r="B26" s="30" t="s">
        <v>44</v>
      </c>
      <c r="C26" s="21" t="s">
        <v>45</v>
      </c>
      <c r="D26" s="56" t="n">
        <f aca="false">+D24-D25</f>
        <v>0.000999999610939994</v>
      </c>
      <c r="E26" s="32"/>
      <c r="F26" s="56" t="n">
        <f aca="false">+F24-F25</f>
        <v>1000000.001</v>
      </c>
      <c r="G26" s="32"/>
      <c r="H26" s="56" t="n">
        <f aca="false">+H24-H25</f>
        <v>0.000999999610939994</v>
      </c>
      <c r="I26" s="33"/>
      <c r="J26" s="57" t="n">
        <f aca="false">+J24-J25</f>
        <v>0.000999999610939994</v>
      </c>
      <c r="K26" s="32"/>
      <c r="L26" s="56" t="n">
        <f aca="false">+L24-L25</f>
        <v>0.000999999610939994</v>
      </c>
      <c r="M26" s="56"/>
      <c r="N26" s="56" t="n">
        <f aca="false">+N24-N25</f>
        <v>0.000999999610939994</v>
      </c>
      <c r="O26" s="56"/>
      <c r="P26" s="56" t="n">
        <f aca="false">+P24-P25</f>
        <v>0.000999999610939994</v>
      </c>
      <c r="Q26" s="56"/>
      <c r="R26" s="56" t="n">
        <f aca="false">+R24-R25</f>
        <v>0.000999999610939994</v>
      </c>
      <c r="S26" s="56"/>
      <c r="T26" s="32"/>
      <c r="U26" s="56" t="n">
        <f aca="false">+U24-U25</f>
        <v>0.000999999610939994</v>
      </c>
      <c r="W26" s="58"/>
      <c r="X26" s="58"/>
      <c r="Y26" s="58"/>
      <c r="Z26" s="58"/>
      <c r="AA26" s="29"/>
    </row>
    <row r="27" s="59" customFormat="true" ht="12.75" hidden="false" customHeight="true" outlineLevel="0" collapsed="false">
      <c r="B27" s="30"/>
      <c r="C27" s="21"/>
      <c r="D27" s="56"/>
      <c r="E27" s="32"/>
      <c r="F27" s="56"/>
      <c r="G27" s="32"/>
      <c r="H27" s="56"/>
      <c r="I27" s="33"/>
      <c r="J27" s="57"/>
      <c r="K27" s="32"/>
      <c r="L27" s="56"/>
      <c r="M27" s="56"/>
      <c r="N27" s="56"/>
      <c r="O27" s="56"/>
      <c r="P27" s="56"/>
      <c r="Q27" s="56"/>
      <c r="R27" s="56"/>
      <c r="S27" s="56"/>
      <c r="T27" s="32"/>
      <c r="U27" s="56"/>
      <c r="W27" s="60"/>
      <c r="X27" s="60"/>
      <c r="Y27" s="60"/>
      <c r="Z27" s="60"/>
      <c r="AA27" s="61"/>
    </row>
    <row r="28" customFormat="false" ht="12" hidden="false" customHeight="true" outlineLevel="0" collapsed="false">
      <c r="B28" s="62" t="n">
        <v>4</v>
      </c>
      <c r="C28" s="21" t="s">
        <v>46</v>
      </c>
      <c r="D28" s="63" t="n">
        <f aca="false">D32+D30</f>
        <v>312125.45</v>
      </c>
      <c r="E28" s="64" t="n">
        <f aca="false">E32+E30</f>
        <v>0</v>
      </c>
      <c r="F28" s="114" t="n">
        <f aca="false">F32+F30</f>
        <v>312125.45</v>
      </c>
      <c r="G28" s="64" t="n">
        <f aca="false">G32+G30</f>
        <v>0</v>
      </c>
      <c r="H28" s="22" t="n">
        <f aca="false">G28+F28</f>
        <v>312125.45</v>
      </c>
      <c r="I28" s="65" t="n">
        <f aca="false">I32+I30</f>
        <v>0</v>
      </c>
      <c r="J28" s="23" t="n">
        <f aca="false">I28+H28</f>
        <v>312125.45</v>
      </c>
      <c r="K28" s="64" t="n">
        <f aca="false">K32+K30</f>
        <v>0</v>
      </c>
      <c r="L28" s="22" t="n">
        <f aca="false">K28+J28</f>
        <v>312125.45</v>
      </c>
      <c r="M28" s="64" t="n">
        <f aca="false">M32+M30</f>
        <v>0</v>
      </c>
      <c r="N28" s="22" t="n">
        <f aca="false">M28+L28</f>
        <v>312125.45</v>
      </c>
      <c r="O28" s="22"/>
      <c r="P28" s="22" t="n">
        <f aca="false">O28+N28</f>
        <v>312125.45</v>
      </c>
      <c r="Q28" s="22"/>
      <c r="R28" s="22" t="n">
        <f aca="false">Q28+P28</f>
        <v>312125.45</v>
      </c>
      <c r="S28" s="22"/>
      <c r="T28" s="64" t="n">
        <f aca="false">T32+T30</f>
        <v>0</v>
      </c>
      <c r="U28" s="22" t="n">
        <f aca="false">T28+N28</f>
        <v>312125.45</v>
      </c>
      <c r="W28" s="58"/>
      <c r="X28" s="58"/>
      <c r="Y28" s="58"/>
      <c r="Z28" s="58"/>
      <c r="AA28" s="29"/>
    </row>
    <row r="29" customFormat="false" ht="12.75" hidden="false" customHeight="true" outlineLevel="0" collapsed="false">
      <c r="B29" s="62"/>
      <c r="C29" s="21" t="s">
        <v>47</v>
      </c>
      <c r="D29" s="56" t="n">
        <f aca="false">D42-D44</f>
        <v>0</v>
      </c>
      <c r="E29" s="32"/>
      <c r="F29" s="56" t="n">
        <f aca="false">F42-F44</f>
        <v>0</v>
      </c>
      <c r="G29" s="32"/>
      <c r="H29" s="56" t="n">
        <f aca="false">H42-H44</f>
        <v>0</v>
      </c>
      <c r="I29" s="33"/>
      <c r="J29" s="57" t="n">
        <f aca="false">J42-J44</f>
        <v>0</v>
      </c>
      <c r="K29" s="32"/>
      <c r="L29" s="56" t="n">
        <f aca="false">L42-L44</f>
        <v>0</v>
      </c>
      <c r="M29" s="56"/>
      <c r="N29" s="56" t="n">
        <f aca="false">N42-N44</f>
        <v>0</v>
      </c>
      <c r="O29" s="56"/>
      <c r="P29" s="56" t="n">
        <f aca="false">P42-P44</f>
        <v>0</v>
      </c>
      <c r="Q29" s="56"/>
      <c r="R29" s="56"/>
      <c r="S29" s="56"/>
      <c r="T29" s="32"/>
      <c r="U29" s="56" t="n">
        <f aca="false">U42-U44</f>
        <v>0</v>
      </c>
      <c r="W29" s="58"/>
      <c r="X29" s="58"/>
      <c r="Y29" s="58"/>
      <c r="Z29" s="58"/>
      <c r="AA29" s="29"/>
    </row>
    <row r="30" customFormat="false" ht="12.75" hidden="false" customHeight="true" outlineLevel="0" collapsed="false">
      <c r="B30" s="62"/>
      <c r="C30" s="21" t="s">
        <v>48</v>
      </c>
      <c r="D30" s="56" t="n">
        <v>312125.45</v>
      </c>
      <c r="E30" s="32" t="n">
        <v>0</v>
      </c>
      <c r="F30" s="22" t="n">
        <f aca="false">E30+D30</f>
        <v>312125.45</v>
      </c>
      <c r="G30" s="66" t="n">
        <v>0</v>
      </c>
      <c r="H30" s="22" t="n">
        <f aca="false">G30+F30</f>
        <v>312125.45</v>
      </c>
      <c r="I30" s="67" t="n">
        <v>0</v>
      </c>
      <c r="J30" s="23" t="n">
        <f aca="false">I30+H30</f>
        <v>312125.45</v>
      </c>
      <c r="K30" s="66" t="n">
        <v>0</v>
      </c>
      <c r="L30" s="22" t="n">
        <f aca="false">K30+J30</f>
        <v>312125.45</v>
      </c>
      <c r="M30" s="68" t="n">
        <v>0</v>
      </c>
      <c r="N30" s="22" t="n">
        <f aca="false">M30+L30</f>
        <v>312125.45</v>
      </c>
      <c r="O30" s="22"/>
      <c r="P30" s="22" t="n">
        <f aca="false">O30+N30</f>
        <v>312125.45</v>
      </c>
      <c r="Q30" s="22"/>
      <c r="R30" s="22" t="n">
        <f aca="false">Q30+P30</f>
        <v>312125.45</v>
      </c>
      <c r="S30" s="22"/>
      <c r="T30" s="32"/>
      <c r="U30" s="22" t="n">
        <f aca="false">T30+N30</f>
        <v>312125.45</v>
      </c>
      <c r="W30" s="58"/>
      <c r="X30" s="58"/>
      <c r="Y30" s="58"/>
      <c r="Z30" s="58"/>
      <c r="AA30" s="29"/>
    </row>
    <row r="31" customFormat="false" ht="14.25" hidden="false" customHeight="true" outlineLevel="0" collapsed="false">
      <c r="B31" s="62"/>
      <c r="C31" s="21" t="s">
        <v>49</v>
      </c>
      <c r="D31" s="56"/>
      <c r="E31" s="32"/>
      <c r="F31" s="56"/>
      <c r="G31" s="32"/>
      <c r="H31" s="56"/>
      <c r="I31" s="33"/>
      <c r="J31" s="57"/>
      <c r="K31" s="32"/>
      <c r="L31" s="56"/>
      <c r="M31" s="56"/>
      <c r="N31" s="56"/>
      <c r="O31" s="56"/>
      <c r="P31" s="56"/>
      <c r="Q31" s="56"/>
      <c r="R31" s="56"/>
      <c r="S31" s="56"/>
      <c r="T31" s="32"/>
      <c r="U31" s="56"/>
      <c r="W31" s="58"/>
      <c r="X31" s="58"/>
      <c r="Y31" s="58"/>
      <c r="Z31" s="58"/>
      <c r="AA31" s="29"/>
    </row>
    <row r="32" customFormat="false" ht="14.25" hidden="false" customHeight="true" outlineLevel="0" collapsed="false">
      <c r="B32" s="62"/>
      <c r="C32" s="69" t="s">
        <v>50</v>
      </c>
      <c r="D32" s="56" t="n">
        <v>0</v>
      </c>
      <c r="E32" s="32"/>
      <c r="F32" s="22" t="n">
        <f aca="false">E32+D32</f>
        <v>0</v>
      </c>
      <c r="G32" s="32"/>
      <c r="H32" s="22" t="n">
        <f aca="false">G32+F32</f>
        <v>0</v>
      </c>
      <c r="I32" s="33"/>
      <c r="J32" s="23" t="n">
        <f aca="false">I32+H32</f>
        <v>0</v>
      </c>
      <c r="K32" s="32"/>
      <c r="L32" s="22" t="n">
        <f aca="false">K32+J32</f>
        <v>0</v>
      </c>
      <c r="M32" s="22"/>
      <c r="N32" s="22" t="n">
        <f aca="false">M32+L32</f>
        <v>0</v>
      </c>
      <c r="O32" s="22"/>
      <c r="P32" s="22" t="n">
        <f aca="false">O32+N32</f>
        <v>0</v>
      </c>
      <c r="Q32" s="22"/>
      <c r="R32" s="22" t="n">
        <f aca="false">Q32+P32</f>
        <v>0</v>
      </c>
      <c r="S32" s="22"/>
      <c r="T32" s="32"/>
      <c r="U32" s="22" t="n">
        <f aca="false">T32+J32</f>
        <v>0</v>
      </c>
      <c r="W32" s="58"/>
      <c r="X32" s="58"/>
      <c r="Y32" s="58"/>
      <c r="Z32" s="58"/>
      <c r="AA32" s="29"/>
    </row>
    <row r="33" customFormat="false" ht="22.5" hidden="false" customHeight="true" outlineLevel="0" collapsed="false">
      <c r="B33" s="62"/>
      <c r="C33" s="21" t="s">
        <v>51</v>
      </c>
      <c r="D33" s="56" t="n">
        <f aca="false">D43-D45</f>
        <v>0</v>
      </c>
      <c r="E33" s="32"/>
      <c r="F33" s="56" t="n">
        <f aca="false">F43-F45</f>
        <v>0</v>
      </c>
      <c r="G33" s="32"/>
      <c r="H33" s="56" t="n">
        <f aca="false">H43-H45</f>
        <v>0</v>
      </c>
      <c r="I33" s="33"/>
      <c r="J33" s="57" t="n">
        <f aca="false">J43-J45</f>
        <v>0</v>
      </c>
      <c r="K33" s="32"/>
      <c r="L33" s="56" t="n">
        <f aca="false">L43-L45</f>
        <v>0</v>
      </c>
      <c r="M33" s="56"/>
      <c r="N33" s="56" t="n">
        <f aca="false">N43-N45</f>
        <v>0</v>
      </c>
      <c r="O33" s="56"/>
      <c r="P33" s="56" t="n">
        <f aca="false">P43-P45</f>
        <v>0</v>
      </c>
      <c r="Q33" s="56"/>
      <c r="R33" s="56" t="n">
        <f aca="false">R43-R45</f>
        <v>0</v>
      </c>
      <c r="S33" s="56"/>
      <c r="T33" s="32"/>
      <c r="U33" s="56" t="n">
        <f aca="false">U43-U45</f>
        <v>0</v>
      </c>
      <c r="W33" s="58"/>
      <c r="X33" s="58"/>
      <c r="Y33" s="58"/>
      <c r="Z33" s="58"/>
      <c r="AA33" s="29"/>
    </row>
    <row r="34" s="59" customFormat="true" ht="6" hidden="true" customHeight="true" outlineLevel="0" collapsed="false">
      <c r="B34" s="30"/>
      <c r="C34" s="21"/>
      <c r="D34" s="56"/>
      <c r="E34" s="32"/>
      <c r="F34" s="56"/>
      <c r="G34" s="32"/>
      <c r="H34" s="56"/>
      <c r="I34" s="33"/>
      <c r="J34" s="57"/>
      <c r="K34" s="32"/>
      <c r="L34" s="56"/>
      <c r="M34" s="56"/>
      <c r="N34" s="56"/>
      <c r="O34" s="56"/>
      <c r="P34" s="56"/>
      <c r="Q34" s="56"/>
      <c r="R34" s="56"/>
      <c r="S34" s="56"/>
      <c r="T34" s="32"/>
      <c r="U34" s="56"/>
      <c r="W34" s="60"/>
      <c r="X34" s="60"/>
      <c r="Y34" s="60"/>
      <c r="Z34" s="60"/>
      <c r="AA34" s="61"/>
    </row>
    <row r="35" customFormat="false" ht="12" hidden="false" customHeight="true" outlineLevel="0" collapsed="false">
      <c r="B35" s="70" t="s">
        <v>52</v>
      </c>
      <c r="C35" s="21" t="s">
        <v>53</v>
      </c>
      <c r="D35" s="71" t="n">
        <f aca="false">IF(D22&lt;=D23,D10/2,D10)</f>
        <v>5230891.98</v>
      </c>
      <c r="E35" s="72"/>
      <c r="F35" s="71" t="n">
        <f aca="false">IF(F22&lt;=F23,F10/2,F10)</f>
        <v>5230891.98</v>
      </c>
      <c r="G35" s="72"/>
      <c r="H35" s="71" t="n">
        <f aca="false">IF(H22&lt;=H23,H10/2,H10)</f>
        <v>5230891.98</v>
      </c>
      <c r="I35" s="73"/>
      <c r="J35" s="74" t="n">
        <f aca="false">IF(J22&lt;=J23,J10/2,J10)</f>
        <v>5230891.98</v>
      </c>
      <c r="K35" s="72"/>
      <c r="L35" s="71" t="n">
        <f aca="false">IF(L22&lt;=L23,L10/2,L10)</f>
        <v>5230891.98</v>
      </c>
      <c r="M35" s="71"/>
      <c r="N35" s="71" t="n">
        <f aca="false">IF(N22&lt;=N23,N10/2,N10)</f>
        <v>5230891.98</v>
      </c>
      <c r="O35" s="71"/>
      <c r="P35" s="71" t="n">
        <f aca="false">IF(P22&lt;=P23,P10/2,P10)</f>
        <v>5230891.98</v>
      </c>
      <c r="Q35" s="71"/>
      <c r="R35" s="71" t="n">
        <f aca="false">IF(R22&lt;=R23,R10/2,R10)</f>
        <v>5230891.98</v>
      </c>
      <c r="S35" s="71"/>
      <c r="T35" s="72"/>
      <c r="U35" s="71" t="n">
        <f aca="false">IF(U22&lt;=U23,U10/2,U10)</f>
        <v>5230891.98</v>
      </c>
    </row>
    <row r="36" customFormat="false" ht="12" hidden="false" customHeight="true" outlineLevel="0" collapsed="false">
      <c r="B36" s="70" t="s">
        <v>54</v>
      </c>
      <c r="C36" s="21" t="s">
        <v>55</v>
      </c>
      <c r="D36" s="75" t="n">
        <v>3121254.5</v>
      </c>
      <c r="E36" s="75" t="n">
        <v>0</v>
      </c>
      <c r="F36" s="75" t="n">
        <f aca="false">D36+E36</f>
        <v>3121254.5</v>
      </c>
      <c r="G36" s="75"/>
      <c r="H36" s="75" t="n">
        <f aca="false">F36+G36</f>
        <v>3121254.5</v>
      </c>
      <c r="I36" s="76" t="n">
        <v>0</v>
      </c>
      <c r="J36" s="76" t="n">
        <f aca="false">H36+I36</f>
        <v>3121254.5</v>
      </c>
      <c r="K36" s="75" t="n">
        <f aca="false">K10*50/100</f>
        <v>0</v>
      </c>
      <c r="L36" s="75" t="n">
        <f aca="false">J36+K36</f>
        <v>3121254.5</v>
      </c>
      <c r="M36" s="75" t="n">
        <v>0</v>
      </c>
      <c r="N36" s="75" t="n">
        <f aca="false">L36+M36</f>
        <v>3121254.5</v>
      </c>
      <c r="O36" s="75" t="n">
        <v>0</v>
      </c>
      <c r="P36" s="75" t="n">
        <f aca="false">N36+O36</f>
        <v>3121254.5</v>
      </c>
      <c r="Q36" s="75"/>
      <c r="R36" s="75" t="n">
        <f aca="false">P36+Q36</f>
        <v>3121254.5</v>
      </c>
      <c r="S36" s="75"/>
      <c r="T36" s="75" t="n">
        <v>0</v>
      </c>
      <c r="U36" s="75" t="n">
        <f aca="false">R36+T36</f>
        <v>3121254.5</v>
      </c>
    </row>
    <row r="37" customFormat="false" ht="0.75" hidden="false" customHeight="true" outlineLevel="0" collapsed="false">
      <c r="B37" s="70"/>
      <c r="C37" s="21"/>
      <c r="D37" s="77"/>
      <c r="E37" s="77"/>
      <c r="F37" s="77"/>
      <c r="G37" s="77"/>
      <c r="H37" s="77"/>
      <c r="I37" s="78"/>
      <c r="J37" s="79"/>
      <c r="K37" s="80"/>
      <c r="L37" s="77"/>
      <c r="M37" s="77"/>
      <c r="N37" s="77"/>
      <c r="O37" s="77"/>
      <c r="P37" s="77"/>
      <c r="Q37" s="77"/>
      <c r="R37" s="77"/>
      <c r="S37" s="77"/>
      <c r="T37" s="80"/>
      <c r="U37" s="77"/>
    </row>
    <row r="38" customFormat="false" ht="12.75" hidden="false" customHeight="true" outlineLevel="0" collapsed="false">
      <c r="B38" s="70" t="n">
        <v>6</v>
      </c>
      <c r="C38" s="21" t="s">
        <v>56</v>
      </c>
      <c r="D38" s="81" t="n">
        <v>0</v>
      </c>
      <c r="E38" s="81"/>
      <c r="F38" s="81" t="n">
        <v>0</v>
      </c>
      <c r="G38" s="81"/>
      <c r="H38" s="81" t="n">
        <v>0</v>
      </c>
      <c r="I38" s="82"/>
      <c r="J38" s="83" t="n">
        <v>0</v>
      </c>
      <c r="K38" s="84"/>
      <c r="L38" s="81" t="n">
        <v>0</v>
      </c>
      <c r="M38" s="81"/>
      <c r="N38" s="81" t="n">
        <v>0</v>
      </c>
      <c r="O38" s="81"/>
      <c r="P38" s="81" t="n">
        <v>0</v>
      </c>
      <c r="Q38" s="81"/>
      <c r="R38" s="81" t="n">
        <v>0</v>
      </c>
      <c r="S38" s="81"/>
      <c r="T38" s="84"/>
      <c r="U38" s="81" t="n">
        <v>0</v>
      </c>
    </row>
    <row r="39" customFormat="false" ht="13.5" hidden="false" customHeight="false" outlineLevel="0" collapsed="false">
      <c r="B39" s="85" t="s">
        <v>57</v>
      </c>
      <c r="C39" s="86" t="s">
        <v>58</v>
      </c>
      <c r="D39" s="77" t="n">
        <f aca="false">SUM(D40:D42)-SUM(D43:D45)</f>
        <v>0</v>
      </c>
      <c r="E39" s="81"/>
      <c r="F39" s="77" t="n">
        <f aca="false">SUM(F40:F42)-SUM(F43:F45)</f>
        <v>0</v>
      </c>
      <c r="G39" s="81"/>
      <c r="H39" s="77" t="n">
        <v>0</v>
      </c>
      <c r="I39" s="83"/>
      <c r="J39" s="79" t="n">
        <v>0</v>
      </c>
      <c r="K39" s="81"/>
      <c r="L39" s="77" t="n">
        <v>0</v>
      </c>
      <c r="M39" s="77"/>
      <c r="N39" s="77" t="n">
        <v>0</v>
      </c>
      <c r="O39" s="77"/>
      <c r="P39" s="77" t="n">
        <v>0</v>
      </c>
      <c r="Q39" s="77"/>
      <c r="R39" s="77" t="n">
        <v>0</v>
      </c>
      <c r="S39" s="77"/>
      <c r="T39" s="81"/>
      <c r="U39" s="77" t="n">
        <v>0</v>
      </c>
    </row>
    <row r="40" customFormat="false" ht="13.5" hidden="false" customHeight="false" outlineLevel="0" collapsed="false">
      <c r="B40" s="87" t="s">
        <v>59</v>
      </c>
      <c r="C40" s="25" t="s">
        <v>60</v>
      </c>
      <c r="D40" s="88"/>
      <c r="E40" s="89"/>
      <c r="F40" s="88"/>
      <c r="G40" s="90"/>
      <c r="H40" s="88"/>
      <c r="I40" s="91"/>
      <c r="J40" s="92"/>
      <c r="K40" s="93"/>
      <c r="L40" s="88"/>
      <c r="M40" s="88"/>
      <c r="N40" s="88"/>
      <c r="O40" s="88"/>
      <c r="P40" s="88"/>
      <c r="Q40" s="88"/>
      <c r="R40" s="88"/>
      <c r="S40" s="88"/>
      <c r="T40" s="94"/>
      <c r="U40" s="88"/>
      <c r="Z40" s="53"/>
      <c r="AB40" s="95"/>
    </row>
    <row r="41" customFormat="false" ht="13.5" hidden="false" customHeight="false" outlineLevel="0" collapsed="false">
      <c r="B41" s="96" t="s">
        <v>61</v>
      </c>
      <c r="C41" s="25" t="s">
        <v>62</v>
      </c>
      <c r="D41" s="97"/>
      <c r="E41" s="98"/>
      <c r="F41" s="97"/>
      <c r="G41" s="81" t="n">
        <v>0</v>
      </c>
      <c r="H41" s="99" t="n">
        <v>0</v>
      </c>
      <c r="I41" s="91"/>
      <c r="J41" s="100" t="n">
        <v>0</v>
      </c>
      <c r="K41" s="93"/>
      <c r="L41" s="99" t="n">
        <v>0</v>
      </c>
      <c r="M41" s="99"/>
      <c r="N41" s="99" t="n">
        <v>0</v>
      </c>
      <c r="O41" s="99"/>
      <c r="P41" s="99" t="n">
        <v>0</v>
      </c>
      <c r="Q41" s="99"/>
      <c r="R41" s="99" t="n">
        <v>0</v>
      </c>
      <c r="S41" s="99"/>
      <c r="T41" s="94"/>
      <c r="U41" s="99" t="n">
        <v>0</v>
      </c>
    </row>
    <row r="42" customFormat="false" ht="13.5" hidden="false" customHeight="false" outlineLevel="0" collapsed="false">
      <c r="B42" s="101" t="s">
        <v>63</v>
      </c>
      <c r="C42" s="25" t="s">
        <v>64</v>
      </c>
      <c r="D42" s="97"/>
      <c r="E42" s="89"/>
      <c r="F42" s="97"/>
      <c r="G42" s="90"/>
      <c r="H42" s="97"/>
      <c r="I42" s="91"/>
      <c r="J42" s="102"/>
      <c r="K42" s="93"/>
      <c r="L42" s="97"/>
      <c r="M42" s="97"/>
      <c r="N42" s="97"/>
      <c r="O42" s="97"/>
      <c r="P42" s="97"/>
      <c r="Q42" s="97"/>
      <c r="R42" s="97"/>
      <c r="S42" s="97"/>
      <c r="T42" s="94"/>
      <c r="U42" s="97"/>
      <c r="AA42" s="51"/>
    </row>
    <row r="43" customFormat="false" ht="13.5" hidden="false" customHeight="false" outlineLevel="0" collapsed="false">
      <c r="B43" s="101" t="s">
        <v>65</v>
      </c>
      <c r="C43" s="25" t="s">
        <v>66</v>
      </c>
      <c r="D43" s="97"/>
      <c r="E43" s="89"/>
      <c r="F43" s="97"/>
      <c r="G43" s="90"/>
      <c r="H43" s="97"/>
      <c r="I43" s="91"/>
      <c r="J43" s="102"/>
      <c r="K43" s="93"/>
      <c r="L43" s="97"/>
      <c r="M43" s="97"/>
      <c r="N43" s="97"/>
      <c r="O43" s="97"/>
      <c r="P43" s="97"/>
      <c r="Q43" s="97"/>
      <c r="R43" s="97"/>
      <c r="S43" s="97"/>
      <c r="T43" s="94"/>
      <c r="U43" s="97"/>
      <c r="Z43" s="29"/>
      <c r="AB43" s="103"/>
    </row>
    <row r="44" customFormat="false" ht="13.5" hidden="false" customHeight="false" outlineLevel="0" collapsed="false">
      <c r="B44" s="101" t="s">
        <v>67</v>
      </c>
      <c r="C44" s="25" t="s">
        <v>68</v>
      </c>
      <c r="D44" s="97"/>
      <c r="E44" s="89"/>
      <c r="F44" s="97"/>
      <c r="G44" s="90"/>
      <c r="H44" s="97"/>
      <c r="I44" s="91"/>
      <c r="J44" s="102"/>
      <c r="K44" s="93"/>
      <c r="L44" s="97"/>
      <c r="M44" s="97"/>
      <c r="N44" s="97"/>
      <c r="O44" s="97"/>
      <c r="P44" s="97"/>
      <c r="Q44" s="97"/>
      <c r="R44" s="97"/>
      <c r="S44" s="97"/>
      <c r="T44" s="94"/>
      <c r="U44" s="97"/>
    </row>
    <row r="45" customFormat="false" ht="10.5" hidden="false" customHeight="true" outlineLevel="0" collapsed="false">
      <c r="B45" s="101" t="s">
        <v>69</v>
      </c>
      <c r="C45" s="25" t="s">
        <v>70</v>
      </c>
      <c r="D45" s="97"/>
      <c r="E45" s="89"/>
      <c r="F45" s="97"/>
      <c r="G45" s="90"/>
      <c r="H45" s="97"/>
      <c r="I45" s="91"/>
      <c r="J45" s="102"/>
      <c r="K45" s="93"/>
      <c r="L45" s="97"/>
      <c r="M45" s="97"/>
      <c r="N45" s="97"/>
      <c r="O45" s="97"/>
      <c r="P45" s="97"/>
      <c r="Q45" s="97"/>
      <c r="R45" s="97"/>
      <c r="S45" s="97"/>
      <c r="T45" s="94"/>
      <c r="U45" s="97"/>
      <c r="AA45" s="104"/>
    </row>
    <row r="46" customFormat="false" ht="2.25" hidden="true" customHeight="true" outlineLevel="0" collapsed="false">
      <c r="B46" s="20"/>
      <c r="C46" s="105"/>
      <c r="D46" s="105"/>
      <c r="E46" s="105"/>
      <c r="F46" s="105"/>
      <c r="G46" s="105"/>
      <c r="H46" s="105"/>
      <c r="I46" s="106"/>
      <c r="J46" s="106"/>
      <c r="K46" s="105"/>
      <c r="L46" s="105"/>
      <c r="M46" s="105"/>
      <c r="N46" s="105"/>
      <c r="O46" s="105"/>
      <c r="P46" s="105"/>
      <c r="Q46" s="105"/>
      <c r="R46" s="105"/>
      <c r="S46" s="105"/>
      <c r="T46" s="105"/>
      <c r="U46" s="105"/>
    </row>
    <row r="47" customFormat="false" ht="13.5" hidden="false" customHeight="false" outlineLevel="0" collapsed="false">
      <c r="B47" s="85" t="n">
        <v>7</v>
      </c>
      <c r="C47" s="107" t="s">
        <v>71</v>
      </c>
      <c r="D47" s="108" t="n">
        <f aca="false">+D51</f>
        <v>1164365.487</v>
      </c>
      <c r="E47" s="109"/>
      <c r="F47" s="108" t="n">
        <f aca="false">+F51</f>
        <v>1314365.487</v>
      </c>
      <c r="G47" s="75"/>
      <c r="H47" s="108" t="n">
        <f aca="false">+H51</f>
        <v>1336865.487</v>
      </c>
      <c r="I47" s="110"/>
      <c r="J47" s="111" t="n">
        <f aca="false">+J51</f>
        <v>1336865.487</v>
      </c>
      <c r="K47" s="112"/>
      <c r="L47" s="108" t="n">
        <f aca="false">+L51</f>
        <v>1336865.487</v>
      </c>
      <c r="M47" s="108"/>
      <c r="N47" s="108" t="n">
        <f aca="false">+N51</f>
        <v>1336865.487</v>
      </c>
      <c r="O47" s="108"/>
      <c r="P47" s="108" t="n">
        <f aca="false">+P51</f>
        <v>1336865.487</v>
      </c>
      <c r="Q47" s="108"/>
      <c r="R47" s="108" t="n">
        <f aca="false">+R51</f>
        <v>1336865.487</v>
      </c>
      <c r="S47" s="108"/>
      <c r="T47" s="112"/>
      <c r="U47" s="108" t="n">
        <f aca="false">+U51</f>
        <v>1336865.487</v>
      </c>
    </row>
    <row r="48" customFormat="false" ht="13.5" hidden="false" customHeight="false" outlineLevel="0" collapsed="false">
      <c r="B48" s="101" t="s">
        <v>72</v>
      </c>
      <c r="C48" s="113" t="s">
        <v>73</v>
      </c>
      <c r="D48" s="114" t="n">
        <f aca="false">+D18</f>
        <v>7855536.58</v>
      </c>
      <c r="E48" s="115"/>
      <c r="F48" s="114" t="n">
        <f aca="false">+F18</f>
        <v>8855536.58</v>
      </c>
      <c r="G48" s="75"/>
      <c r="H48" s="114" t="n">
        <f aca="false">+H18</f>
        <v>9005536.58</v>
      </c>
      <c r="I48" s="116"/>
      <c r="J48" s="117" t="n">
        <f aca="false">+J18</f>
        <v>9005536.58</v>
      </c>
      <c r="K48" s="118"/>
      <c r="L48" s="114" t="n">
        <f aca="false">+L18</f>
        <v>9005536.58</v>
      </c>
      <c r="M48" s="114"/>
      <c r="N48" s="114" t="n">
        <f aca="false">+N18</f>
        <v>9005536.58</v>
      </c>
      <c r="O48" s="114"/>
      <c r="P48" s="114" t="n">
        <f aca="false">+P18</f>
        <v>9005536.58</v>
      </c>
      <c r="Q48" s="114"/>
      <c r="R48" s="114" t="n">
        <f aca="false">+R18</f>
        <v>9005536.58</v>
      </c>
      <c r="S48" s="114"/>
      <c r="T48" s="118"/>
      <c r="U48" s="114" t="n">
        <f aca="false">+U18</f>
        <v>9005536.58</v>
      </c>
    </row>
    <row r="49" customFormat="false" ht="13.5" hidden="false" customHeight="false" outlineLevel="0" collapsed="false">
      <c r="B49" s="101" t="s">
        <v>74</v>
      </c>
      <c r="C49" s="113" t="s">
        <v>75</v>
      </c>
      <c r="D49" s="114" t="n">
        <f aca="false">+D16</f>
        <v>93100</v>
      </c>
      <c r="E49" s="119"/>
      <c r="F49" s="114" t="n">
        <f aca="false">+F16</f>
        <v>93100</v>
      </c>
      <c r="G49" s="75"/>
      <c r="H49" s="114" t="n">
        <f aca="false">+H16</f>
        <v>93100</v>
      </c>
      <c r="I49" s="116"/>
      <c r="J49" s="117" t="n">
        <f aca="false">+J16</f>
        <v>93100</v>
      </c>
      <c r="K49" s="118"/>
      <c r="L49" s="114" t="n">
        <f aca="false">+L16</f>
        <v>93100</v>
      </c>
      <c r="M49" s="114"/>
      <c r="N49" s="114" t="n">
        <f aca="false">+N16</f>
        <v>93100</v>
      </c>
      <c r="O49" s="114"/>
      <c r="P49" s="114" t="n">
        <f aca="false">+P16</f>
        <v>93100</v>
      </c>
      <c r="Q49" s="114"/>
      <c r="R49" s="114" t="n">
        <f aca="false">+R16</f>
        <v>93100</v>
      </c>
      <c r="S49" s="114"/>
      <c r="T49" s="118"/>
      <c r="U49" s="114" t="n">
        <f aca="false">+U16</f>
        <v>93100</v>
      </c>
    </row>
    <row r="50" customFormat="false" ht="13.5" hidden="false" customHeight="false" outlineLevel="0" collapsed="false">
      <c r="B50" s="101" t="s">
        <v>76</v>
      </c>
      <c r="C50" s="113" t="s">
        <v>77</v>
      </c>
      <c r="D50" s="114" t="n">
        <f aca="false">D48-D49</f>
        <v>7762436.58</v>
      </c>
      <c r="E50" s="119"/>
      <c r="F50" s="114" t="n">
        <f aca="false">F48-F49</f>
        <v>8762436.58</v>
      </c>
      <c r="G50" s="75"/>
      <c r="H50" s="114" t="n">
        <f aca="false">H48-H49</f>
        <v>8912436.58</v>
      </c>
      <c r="I50" s="116"/>
      <c r="J50" s="117" t="n">
        <f aca="false">J48-J49</f>
        <v>8912436.58</v>
      </c>
      <c r="K50" s="118"/>
      <c r="L50" s="114" t="n">
        <f aca="false">L48-L49</f>
        <v>8912436.58</v>
      </c>
      <c r="M50" s="114"/>
      <c r="N50" s="114" t="n">
        <f aca="false">N48-N49</f>
        <v>8912436.58</v>
      </c>
      <c r="O50" s="114"/>
      <c r="P50" s="114" t="n">
        <f aca="false">P48-P49</f>
        <v>8912436.58</v>
      </c>
      <c r="Q50" s="114"/>
      <c r="R50" s="114" t="n">
        <f aca="false">R48-R49</f>
        <v>8912436.58</v>
      </c>
      <c r="S50" s="114"/>
      <c r="T50" s="118"/>
      <c r="U50" s="114" t="n">
        <f aca="false">U48-U49</f>
        <v>8912436.58</v>
      </c>
    </row>
    <row r="51" customFormat="false" ht="14.25" hidden="false" customHeight="true" outlineLevel="0" collapsed="false">
      <c r="B51" s="101" t="s">
        <v>78</v>
      </c>
      <c r="C51" s="113" t="s">
        <v>79</v>
      </c>
      <c r="D51" s="114" t="n">
        <f aca="false">D50*15/100</f>
        <v>1164365.487</v>
      </c>
      <c r="E51" s="119"/>
      <c r="F51" s="114" t="n">
        <f aca="false">F50*15/100</f>
        <v>1314365.487</v>
      </c>
      <c r="G51" s="75"/>
      <c r="H51" s="114" t="n">
        <f aca="false">H50*15/100</f>
        <v>1336865.487</v>
      </c>
      <c r="I51" s="116"/>
      <c r="J51" s="117" t="n">
        <f aca="false">J50*15/100</f>
        <v>1336865.487</v>
      </c>
      <c r="K51" s="118"/>
      <c r="L51" s="114" t="n">
        <f aca="false">L50*15/100</f>
        <v>1336865.487</v>
      </c>
      <c r="M51" s="114"/>
      <c r="N51" s="114" t="n">
        <f aca="false">N50*15/100</f>
        <v>1336865.487</v>
      </c>
      <c r="O51" s="114"/>
      <c r="P51" s="114" t="n">
        <f aca="false">P50*15/100</f>
        <v>1336865.487</v>
      </c>
      <c r="Q51" s="114"/>
      <c r="R51" s="114" t="n">
        <f aca="false">R50*15/100</f>
        <v>1336865.487</v>
      </c>
      <c r="S51" s="114"/>
      <c r="T51" s="118"/>
      <c r="U51" s="114" t="n">
        <f aca="false">U50*15/100</f>
        <v>1336865.487</v>
      </c>
    </row>
    <row r="52" customFormat="false" ht="12" hidden="false" customHeight="true" outlineLevel="0" collapsed="false">
      <c r="B52" s="85" t="s">
        <v>80</v>
      </c>
      <c r="C52" s="107" t="s">
        <v>81</v>
      </c>
      <c r="D52" s="120"/>
      <c r="E52" s="121"/>
      <c r="F52" s="120"/>
      <c r="G52" s="90"/>
      <c r="H52" s="120"/>
      <c r="I52" s="122"/>
      <c r="J52" s="122"/>
      <c r="K52" s="120"/>
      <c r="L52" s="120"/>
      <c r="M52" s="120"/>
      <c r="N52" s="120"/>
      <c r="O52" s="120"/>
      <c r="P52" s="120"/>
      <c r="Q52" s="120"/>
      <c r="R52" s="120"/>
      <c r="S52" s="120"/>
      <c r="T52" s="123"/>
      <c r="U52" s="120"/>
    </row>
    <row r="53" customFormat="false" ht="3" hidden="true" customHeight="true" outlineLevel="0" collapsed="false">
      <c r="B53" s="20"/>
      <c r="C53" s="105"/>
      <c r="D53" s="105"/>
      <c r="E53" s="105"/>
      <c r="F53" s="105"/>
      <c r="G53" s="105"/>
      <c r="H53" s="105"/>
      <c r="I53" s="106"/>
      <c r="J53" s="106"/>
      <c r="K53" s="105"/>
      <c r="L53" s="105"/>
      <c r="M53" s="105"/>
      <c r="N53" s="105"/>
      <c r="O53" s="105"/>
      <c r="P53" s="105"/>
      <c r="Q53" s="105"/>
      <c r="R53" s="105"/>
      <c r="S53" s="105"/>
      <c r="T53" s="105"/>
      <c r="U53" s="105"/>
    </row>
    <row r="54" customFormat="false" ht="11.25" hidden="false" customHeight="true" outlineLevel="0" collapsed="false">
      <c r="B54" s="19" t="s">
        <v>82</v>
      </c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</row>
    <row r="55" customFormat="false" ht="11.25" hidden="false" customHeight="true" outlineLevel="0" collapsed="false">
      <c r="B55" s="101" t="n">
        <v>1</v>
      </c>
      <c r="C55" s="113" t="s">
        <v>83</v>
      </c>
      <c r="D55" s="84"/>
      <c r="E55" s="84"/>
      <c r="F55" s="80" t="n">
        <f aca="false">D55+E55</f>
        <v>0</v>
      </c>
      <c r="G55" s="81"/>
      <c r="H55" s="77" t="n">
        <f aca="false">F55+G55</f>
        <v>0</v>
      </c>
      <c r="I55" s="82"/>
      <c r="J55" s="79" t="n">
        <f aca="false">H55+I55</f>
        <v>0</v>
      </c>
      <c r="K55" s="84"/>
      <c r="L55" s="77" t="n">
        <f aca="false">J55+K55</f>
        <v>0</v>
      </c>
      <c r="M55" s="77"/>
      <c r="N55" s="77" t="n">
        <f aca="false">L55+M55</f>
        <v>0</v>
      </c>
      <c r="O55" s="77"/>
      <c r="P55" s="77" t="n">
        <f aca="false">N55+O55</f>
        <v>0</v>
      </c>
      <c r="Q55" s="77"/>
      <c r="R55" s="77" t="n">
        <f aca="false">P55+Q55</f>
        <v>0</v>
      </c>
      <c r="S55" s="77"/>
      <c r="T55" s="81"/>
      <c r="U55" s="77" t="n">
        <f aca="false">J55+T55</f>
        <v>0</v>
      </c>
    </row>
    <row r="56" customFormat="false" ht="10.5" hidden="false" customHeight="true" outlineLevel="0" collapsed="false">
      <c r="B56" s="101" t="n">
        <v>2</v>
      </c>
      <c r="C56" s="113" t="s">
        <v>84</v>
      </c>
      <c r="D56" s="84"/>
      <c r="E56" s="84"/>
      <c r="F56" s="80" t="n">
        <f aca="false">+D56+E56</f>
        <v>0</v>
      </c>
      <c r="G56" s="81"/>
      <c r="H56" s="80" t="n">
        <f aca="false">+F56+G56</f>
        <v>0</v>
      </c>
      <c r="I56" s="83"/>
      <c r="J56" s="78" t="n">
        <f aca="false">+H56+I56</f>
        <v>0</v>
      </c>
      <c r="K56" s="81"/>
      <c r="L56" s="80" t="n">
        <f aca="false">+J56+K56</f>
        <v>0</v>
      </c>
      <c r="M56" s="80"/>
      <c r="N56" s="80" t="n">
        <f aca="false">+L56+M56</f>
        <v>0</v>
      </c>
      <c r="O56" s="80"/>
      <c r="P56" s="80" t="n">
        <f aca="false">+N56+O56</f>
        <v>0</v>
      </c>
      <c r="Q56" s="80"/>
      <c r="R56" s="80" t="n">
        <f aca="false">+P56+Q56</f>
        <v>0</v>
      </c>
      <c r="S56" s="80"/>
      <c r="T56" s="81"/>
      <c r="U56" s="80" t="n">
        <f aca="false">+J56+T56</f>
        <v>0</v>
      </c>
    </row>
    <row r="57" customFormat="false" ht="11.25" hidden="false" customHeight="true" outlineLevel="0" collapsed="false">
      <c r="B57" s="101" t="n">
        <v>3</v>
      </c>
      <c r="C57" s="113" t="s">
        <v>85</v>
      </c>
      <c r="D57" s="84"/>
      <c r="E57" s="84"/>
      <c r="F57" s="80" t="n">
        <f aca="false">F55+F56</f>
        <v>0</v>
      </c>
      <c r="G57" s="81"/>
      <c r="H57" s="80" t="n">
        <f aca="false">+F57+G57</f>
        <v>0</v>
      </c>
      <c r="I57" s="83"/>
      <c r="J57" s="78" t="n">
        <f aca="false">+H57+I57</f>
        <v>0</v>
      </c>
      <c r="K57" s="81"/>
      <c r="L57" s="80" t="n">
        <f aca="false">+J57+K57</f>
        <v>0</v>
      </c>
      <c r="M57" s="80"/>
      <c r="N57" s="80" t="n">
        <f aca="false">+L57+M57</f>
        <v>0</v>
      </c>
      <c r="O57" s="80"/>
      <c r="P57" s="80" t="n">
        <f aca="false">+N57+O57</f>
        <v>0</v>
      </c>
      <c r="Q57" s="80"/>
      <c r="R57" s="80" t="n">
        <f aca="false">+P57+Q57</f>
        <v>0</v>
      </c>
      <c r="S57" s="80"/>
      <c r="T57" s="81"/>
      <c r="U57" s="80" t="n">
        <f aca="false">+J57+T57</f>
        <v>0</v>
      </c>
    </row>
    <row r="58" customFormat="false" ht="12" hidden="false" customHeight="true" outlineLevel="0" collapsed="false">
      <c r="B58" s="124"/>
      <c r="C58" s="125" t="s">
        <v>86</v>
      </c>
      <c r="D58" s="126" t="n">
        <f aca="false">+D55+D56-D57</f>
        <v>0</v>
      </c>
      <c r="E58" s="127"/>
      <c r="F58" s="126" t="n">
        <f aca="false">+D58+E58</f>
        <v>0</v>
      </c>
      <c r="G58" s="128"/>
      <c r="H58" s="126" t="n">
        <f aca="false">+F58+G58</f>
        <v>0</v>
      </c>
      <c r="I58" s="129"/>
      <c r="J58" s="130" t="n">
        <f aca="false">+H58+I58</f>
        <v>0</v>
      </c>
      <c r="K58" s="128"/>
      <c r="L58" s="126" t="n">
        <f aca="false">+J58+K58</f>
        <v>0</v>
      </c>
      <c r="M58" s="126"/>
      <c r="N58" s="126" t="n">
        <f aca="false">+L58+M58</f>
        <v>0</v>
      </c>
      <c r="O58" s="126"/>
      <c r="P58" s="126" t="n">
        <f aca="false">+N58+O58</f>
        <v>0</v>
      </c>
      <c r="Q58" s="126"/>
      <c r="R58" s="126" t="n">
        <f aca="false">+P58+Q58</f>
        <v>0</v>
      </c>
      <c r="S58" s="126"/>
      <c r="T58" s="128"/>
      <c r="U58" s="126" t="n">
        <f aca="false">+J58+T58</f>
        <v>0</v>
      </c>
    </row>
    <row r="59" customFormat="false" ht="31.5" hidden="false" customHeight="true" outlineLevel="0" collapsed="false">
      <c r="B59" s="131"/>
      <c r="C59" s="132" t="s">
        <v>94</v>
      </c>
      <c r="D59" s="132"/>
      <c r="E59" s="132"/>
      <c r="F59" s="132"/>
      <c r="G59" s="132"/>
      <c r="H59" s="132"/>
      <c r="I59" s="132"/>
      <c r="J59" s="132"/>
      <c r="K59" s="132"/>
      <c r="L59" s="132"/>
      <c r="M59" s="132"/>
      <c r="N59" s="132"/>
      <c r="O59" s="132"/>
      <c r="P59" s="132"/>
      <c r="Q59" s="132"/>
      <c r="R59" s="132"/>
      <c r="S59" s="132"/>
      <c r="T59" s="132"/>
      <c r="U59" s="132"/>
    </row>
    <row r="60" customFormat="false" ht="12.75" hidden="false" customHeight="false" outlineLevel="0" collapsed="false">
      <c r="C60" s="133"/>
      <c r="D60" s="59"/>
      <c r="E60" s="59"/>
      <c r="F60" s="59"/>
      <c r="G60" s="59"/>
      <c r="H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</row>
    <row r="61" customFormat="false" ht="12.75" hidden="false" customHeight="false" outlineLevel="0" collapsed="false">
      <c r="C61" s="134"/>
    </row>
    <row r="63" customFormat="false" ht="15.75" hidden="false" customHeight="false" outlineLevel="0" collapsed="false">
      <c r="C63" s="135"/>
    </row>
    <row r="64" customFormat="false" ht="25.5" hidden="false" customHeight="true" outlineLevel="0" collapsed="false">
      <c r="C64" s="136"/>
      <c r="D64" s="136"/>
    </row>
    <row r="65" customFormat="false" ht="24" hidden="false" customHeight="true" outlineLevel="0" collapsed="false">
      <c r="C65" s="136"/>
      <c r="D65" s="136"/>
      <c r="E65" s="137"/>
      <c r="F65" s="137"/>
      <c r="G65" s="137"/>
      <c r="H65" s="137"/>
      <c r="I65" s="137"/>
      <c r="J65" s="137"/>
      <c r="K65" s="137"/>
      <c r="L65" s="137"/>
      <c r="M65" s="137"/>
      <c r="N65" s="137"/>
      <c r="O65" s="137"/>
      <c r="P65" s="137"/>
      <c r="Q65" s="137"/>
      <c r="R65" s="137"/>
      <c r="S65" s="137"/>
      <c r="T65" s="137"/>
      <c r="U65" s="137"/>
    </row>
    <row r="66" customFormat="false" ht="25.5" hidden="false" customHeight="true" outlineLevel="0" collapsed="false">
      <c r="C66" s="136"/>
      <c r="D66" s="136"/>
      <c r="E66" s="137"/>
      <c r="F66" s="137"/>
      <c r="G66" s="137"/>
      <c r="H66" s="137"/>
      <c r="I66" s="137"/>
      <c r="J66" s="137"/>
      <c r="K66" s="137"/>
      <c r="L66" s="137"/>
      <c r="M66" s="137"/>
      <c r="N66" s="137"/>
      <c r="O66" s="137"/>
      <c r="P66" s="137"/>
      <c r="Q66" s="137"/>
      <c r="R66" s="137"/>
      <c r="S66" s="137"/>
      <c r="T66" s="137"/>
      <c r="U66" s="137"/>
    </row>
  </sheetData>
  <mergeCells count="22">
    <mergeCell ref="B1:C1"/>
    <mergeCell ref="T1:V1"/>
    <mergeCell ref="T2:V2"/>
    <mergeCell ref="B3:U3"/>
    <mergeCell ref="B5:B6"/>
    <mergeCell ref="C5:C6"/>
    <mergeCell ref="D5:D6"/>
    <mergeCell ref="E5:F5"/>
    <mergeCell ref="G5:H5"/>
    <mergeCell ref="I5:J5"/>
    <mergeCell ref="K5:L5"/>
    <mergeCell ref="M5:N5"/>
    <mergeCell ref="O5:P5"/>
    <mergeCell ref="Q5:R5"/>
    <mergeCell ref="T5:U5"/>
    <mergeCell ref="B7:U7"/>
    <mergeCell ref="B28:B33"/>
    <mergeCell ref="B54:U54"/>
    <mergeCell ref="C59:U59"/>
    <mergeCell ref="C64:D64"/>
    <mergeCell ref="C65:D65"/>
    <mergeCell ref="C66:D66"/>
  </mergeCells>
  <printOptions headings="false" gridLines="false" gridLinesSet="true" horizontalCentered="false" verticalCentered="false"/>
  <pageMargins left="0" right="0" top="0" bottom="0" header="0.511805555555555" footer="0.511805555555555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1:AB66"/>
  <sheetViews>
    <sheetView showFormulas="false" showGridLines="true" showRowColHeaders="true" showZeros="true" rightToLeft="false" tabSelected="false" showOutlineSymbols="true" defaultGridColor="true" view="pageBreakPreview" topLeftCell="B1" colorId="64" zoomScale="90" zoomScaleNormal="100" zoomScalePageLayoutView="90" workbookViewId="0">
      <selection pane="topLeft" activeCell="J35" activeCellId="0" sqref="J35"/>
    </sheetView>
  </sheetViews>
  <sheetFormatPr defaultColWidth="9.01171875" defaultRowHeight="12.75" zeroHeight="false" outlineLevelRow="0" outlineLevelCol="0"/>
  <cols>
    <col collapsed="false" customWidth="true" hidden="true" outlineLevel="0" max="1" min="1" style="1" width="9.13"/>
    <col collapsed="false" customWidth="true" hidden="false" outlineLevel="0" max="2" min="2" style="1" width="4.71"/>
    <col collapsed="false" customWidth="true" hidden="false" outlineLevel="0" max="3" min="3" style="1" width="67.41"/>
    <col collapsed="false" customWidth="true" hidden="false" outlineLevel="0" max="4" min="4" style="1" width="11.86"/>
    <col collapsed="false" customWidth="true" hidden="false" outlineLevel="0" max="5" min="5" style="1" width="11.42"/>
    <col collapsed="false" customWidth="true" hidden="false" outlineLevel="0" max="6" min="6" style="1" width="13.43"/>
    <col collapsed="false" customWidth="true" hidden="false" outlineLevel="0" max="7" min="7" style="1" width="11.57"/>
    <col collapsed="false" customWidth="true" hidden="false" outlineLevel="0" max="8" min="8" style="1" width="14.69"/>
    <col collapsed="false" customWidth="true" hidden="false" outlineLevel="0" max="9" min="9" style="1" width="12.86"/>
    <col collapsed="false" customWidth="true" hidden="false" outlineLevel="0" max="10" min="10" style="1" width="12.57"/>
    <col collapsed="false" customWidth="true" hidden="true" outlineLevel="0" max="11" min="11" style="1" width="21.29"/>
    <col collapsed="false" customWidth="true" hidden="true" outlineLevel="0" max="12" min="12" style="1" width="21.86"/>
    <col collapsed="false" customWidth="true" hidden="true" outlineLevel="0" max="13" min="13" style="1" width="15.71"/>
    <col collapsed="false" customWidth="true" hidden="true" outlineLevel="0" max="14" min="14" style="1" width="16"/>
    <col collapsed="false" customWidth="true" hidden="true" outlineLevel="0" max="15" min="15" style="1" width="18.42"/>
    <col collapsed="false" customWidth="true" hidden="true" outlineLevel="0" max="16" min="16" style="1" width="22.43"/>
    <col collapsed="false" customWidth="true" hidden="true" outlineLevel="0" max="17" min="17" style="1" width="21.43"/>
    <col collapsed="false" customWidth="true" hidden="true" outlineLevel="0" max="18" min="18" style="1" width="12.71"/>
    <col collapsed="false" customWidth="true" hidden="true" outlineLevel="0" max="19" min="19" style="1" width="13.29"/>
    <col collapsed="false" customWidth="true" hidden="true" outlineLevel="0" max="20" min="20" style="1" width="9.85"/>
    <col collapsed="false" customWidth="true" hidden="true" outlineLevel="0" max="21" min="21" style="1" width="5.86"/>
    <col collapsed="false" customWidth="true" hidden="false" outlineLevel="0" max="23" min="22" style="1" width="10.71"/>
    <col collapsed="false" customWidth="true" hidden="false" outlineLevel="0" max="24" min="24" style="1" width="9.29"/>
    <col collapsed="false" customWidth="false" hidden="false" outlineLevel="0" max="25" min="25" style="1" width="9"/>
    <col collapsed="false" customWidth="true" hidden="false" outlineLevel="0" max="26" min="26" style="1" width="28.57"/>
    <col collapsed="false" customWidth="true" hidden="false" outlineLevel="0" max="27" min="27" style="1" width="13.7"/>
    <col collapsed="false" customWidth="true" hidden="false" outlineLevel="0" max="28" min="28" style="1" width="11.42"/>
    <col collapsed="false" customWidth="false" hidden="false" outlineLevel="0" max="256" min="29" style="1" width="9"/>
    <col collapsed="false" customWidth="true" hidden="true" outlineLevel="0" max="257" min="257" style="1" width="11.52"/>
    <col collapsed="false" customWidth="true" hidden="false" outlineLevel="0" max="258" min="258" style="1" width="4.71"/>
    <col collapsed="false" customWidth="true" hidden="false" outlineLevel="0" max="259" min="259" style="1" width="67.41"/>
    <col collapsed="false" customWidth="true" hidden="false" outlineLevel="0" max="260" min="260" style="1" width="11.86"/>
    <col collapsed="false" customWidth="true" hidden="false" outlineLevel="0" max="261" min="261" style="1" width="12.42"/>
    <col collapsed="false" customWidth="true" hidden="false" outlineLevel="0" max="262" min="262" style="1" width="11.3"/>
    <col collapsed="false" customWidth="true" hidden="true" outlineLevel="0" max="277" min="263" style="1" width="11.52"/>
    <col collapsed="false" customWidth="true" hidden="false" outlineLevel="0" max="279" min="278" style="1" width="10.71"/>
    <col collapsed="false" customWidth="true" hidden="false" outlineLevel="0" max="280" min="280" style="1" width="9.29"/>
    <col collapsed="false" customWidth="false" hidden="false" outlineLevel="0" max="281" min="281" style="1" width="9"/>
    <col collapsed="false" customWidth="true" hidden="false" outlineLevel="0" max="282" min="282" style="1" width="28.57"/>
    <col collapsed="false" customWidth="true" hidden="false" outlineLevel="0" max="283" min="283" style="1" width="13.7"/>
    <col collapsed="false" customWidth="true" hidden="false" outlineLevel="0" max="284" min="284" style="1" width="11.42"/>
    <col collapsed="false" customWidth="false" hidden="false" outlineLevel="0" max="512" min="285" style="1" width="9"/>
    <col collapsed="false" customWidth="true" hidden="true" outlineLevel="0" max="513" min="513" style="1" width="11.52"/>
    <col collapsed="false" customWidth="true" hidden="false" outlineLevel="0" max="514" min="514" style="1" width="4.71"/>
    <col collapsed="false" customWidth="true" hidden="false" outlineLevel="0" max="515" min="515" style="1" width="67.41"/>
    <col collapsed="false" customWidth="true" hidden="false" outlineLevel="0" max="516" min="516" style="1" width="11.86"/>
    <col collapsed="false" customWidth="true" hidden="false" outlineLevel="0" max="517" min="517" style="1" width="12.42"/>
    <col collapsed="false" customWidth="true" hidden="false" outlineLevel="0" max="518" min="518" style="1" width="11.3"/>
    <col collapsed="false" customWidth="true" hidden="true" outlineLevel="0" max="533" min="519" style="1" width="11.52"/>
    <col collapsed="false" customWidth="true" hidden="false" outlineLevel="0" max="535" min="534" style="1" width="10.71"/>
    <col collapsed="false" customWidth="true" hidden="false" outlineLevel="0" max="536" min="536" style="1" width="9.29"/>
    <col collapsed="false" customWidth="false" hidden="false" outlineLevel="0" max="537" min="537" style="1" width="9"/>
    <col collapsed="false" customWidth="true" hidden="false" outlineLevel="0" max="538" min="538" style="1" width="28.57"/>
    <col collapsed="false" customWidth="true" hidden="false" outlineLevel="0" max="539" min="539" style="1" width="13.7"/>
    <col collapsed="false" customWidth="true" hidden="false" outlineLevel="0" max="540" min="540" style="1" width="11.42"/>
    <col collapsed="false" customWidth="false" hidden="false" outlineLevel="0" max="768" min="541" style="1" width="9"/>
    <col collapsed="false" customWidth="true" hidden="true" outlineLevel="0" max="769" min="769" style="1" width="11.52"/>
    <col collapsed="false" customWidth="true" hidden="false" outlineLevel="0" max="770" min="770" style="1" width="4.71"/>
    <col collapsed="false" customWidth="true" hidden="false" outlineLevel="0" max="771" min="771" style="1" width="67.41"/>
    <col collapsed="false" customWidth="true" hidden="false" outlineLevel="0" max="772" min="772" style="1" width="11.86"/>
    <col collapsed="false" customWidth="true" hidden="false" outlineLevel="0" max="773" min="773" style="1" width="12.42"/>
    <col collapsed="false" customWidth="true" hidden="false" outlineLevel="0" max="774" min="774" style="1" width="11.3"/>
    <col collapsed="false" customWidth="true" hidden="true" outlineLevel="0" max="789" min="775" style="1" width="11.52"/>
    <col collapsed="false" customWidth="true" hidden="false" outlineLevel="0" max="791" min="790" style="1" width="10.71"/>
    <col collapsed="false" customWidth="true" hidden="false" outlineLevel="0" max="792" min="792" style="1" width="9.29"/>
    <col collapsed="false" customWidth="false" hidden="false" outlineLevel="0" max="793" min="793" style="1" width="9"/>
    <col collapsed="false" customWidth="true" hidden="false" outlineLevel="0" max="794" min="794" style="1" width="28.57"/>
    <col collapsed="false" customWidth="true" hidden="false" outlineLevel="0" max="795" min="795" style="1" width="13.7"/>
    <col collapsed="false" customWidth="true" hidden="false" outlineLevel="0" max="796" min="796" style="1" width="11.42"/>
    <col collapsed="false" customWidth="false" hidden="false" outlineLevel="0" max="1024" min="797" style="1" width="9"/>
  </cols>
  <sheetData>
    <row r="1" customFormat="false" ht="12.75" hidden="false" customHeight="true" outlineLevel="0" collapsed="false">
      <c r="B1" s="2"/>
      <c r="C1" s="2"/>
      <c r="T1" s="3"/>
      <c r="U1" s="3"/>
      <c r="V1" s="3"/>
    </row>
    <row r="2" customFormat="false" ht="12.75" hidden="false" customHeight="true" outlineLevel="0" collapsed="false">
      <c r="T2" s="3"/>
      <c r="U2" s="3"/>
      <c r="V2" s="3"/>
    </row>
    <row r="3" customFormat="false" ht="19.5" hidden="false" customHeight="true" outlineLevel="0" collapsed="false">
      <c r="B3" s="4" t="s">
        <v>97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5"/>
    </row>
    <row r="4" customFormat="false" ht="13.5" hidden="false" customHeight="true" outlineLevel="0" collapsed="false">
      <c r="C4" s="6"/>
      <c r="D4" s="7"/>
      <c r="E4" s="7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8" t="s">
        <v>1</v>
      </c>
    </row>
    <row r="5" customFormat="false" ht="72" hidden="false" customHeight="true" outlineLevel="0" collapsed="false">
      <c r="B5" s="9" t="s">
        <v>2</v>
      </c>
      <c r="C5" s="10" t="s">
        <v>3</v>
      </c>
      <c r="D5" s="11" t="s">
        <v>4</v>
      </c>
      <c r="E5" s="12" t="s">
        <v>92</v>
      </c>
      <c r="F5" s="12"/>
      <c r="G5" s="13" t="s">
        <v>96</v>
      </c>
      <c r="H5" s="13"/>
      <c r="I5" s="12" t="s">
        <v>98</v>
      </c>
      <c r="J5" s="12"/>
      <c r="K5" s="12" t="s">
        <v>8</v>
      </c>
      <c r="L5" s="12"/>
      <c r="M5" s="12" t="s">
        <v>9</v>
      </c>
      <c r="N5" s="12"/>
      <c r="O5" s="12" t="s">
        <v>10</v>
      </c>
      <c r="P5" s="12"/>
      <c r="Q5" s="12" t="s">
        <v>11</v>
      </c>
      <c r="R5" s="12"/>
      <c r="S5" s="13"/>
      <c r="T5" s="12" t="s">
        <v>12</v>
      </c>
      <c r="U5" s="12"/>
    </row>
    <row r="6" customFormat="false" ht="41.25" hidden="false" customHeight="true" outlineLevel="0" collapsed="false">
      <c r="B6" s="9"/>
      <c r="C6" s="10"/>
      <c r="D6" s="11"/>
      <c r="E6" s="14" t="s">
        <v>13</v>
      </c>
      <c r="F6" s="15" t="s">
        <v>14</v>
      </c>
      <c r="G6" s="16" t="s">
        <v>13</v>
      </c>
      <c r="H6" s="17" t="s">
        <v>14</v>
      </c>
      <c r="I6" s="14" t="s">
        <v>13</v>
      </c>
      <c r="J6" s="15" t="s">
        <v>14</v>
      </c>
      <c r="K6" s="14" t="s">
        <v>13</v>
      </c>
      <c r="L6" s="15" t="s">
        <v>14</v>
      </c>
      <c r="M6" s="14" t="s">
        <v>13</v>
      </c>
      <c r="N6" s="15" t="s">
        <v>14</v>
      </c>
      <c r="O6" s="14" t="s">
        <v>13</v>
      </c>
      <c r="P6" s="15" t="s">
        <v>14</v>
      </c>
      <c r="Q6" s="14" t="s">
        <v>13</v>
      </c>
      <c r="R6" s="15" t="s">
        <v>14</v>
      </c>
      <c r="S6" s="18"/>
      <c r="T6" s="14" t="s">
        <v>13</v>
      </c>
      <c r="U6" s="15" t="s">
        <v>14</v>
      </c>
    </row>
    <row r="7" customFormat="false" ht="11.25" hidden="false" customHeight="true" outlineLevel="0" collapsed="false">
      <c r="B7" s="19" t="s">
        <v>15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</row>
    <row r="8" customFormat="false" ht="13.5" hidden="false" customHeight="false" outlineLevel="0" collapsed="false">
      <c r="B8" s="20" t="s">
        <v>16</v>
      </c>
      <c r="C8" s="21" t="s">
        <v>17</v>
      </c>
      <c r="D8" s="22" t="n">
        <f aca="false">+D10+D13</f>
        <v>7593991.98</v>
      </c>
      <c r="E8" s="22" t="n">
        <f aca="false">+E10+E13</f>
        <v>0</v>
      </c>
      <c r="F8" s="22" t="n">
        <f aca="false">+F10+F13</f>
        <v>7593991.98</v>
      </c>
      <c r="G8" s="22" t="n">
        <f aca="false">+G10+G13</f>
        <v>1150000</v>
      </c>
      <c r="H8" s="22" t="n">
        <f aca="false">+H10+H13</f>
        <v>8743991.98</v>
      </c>
      <c r="I8" s="23" t="n">
        <f aca="false">+I10+I13</f>
        <v>2167189</v>
      </c>
      <c r="J8" s="23" t="n">
        <f aca="false">+J10+J13</f>
        <v>10911180.98</v>
      </c>
      <c r="K8" s="22" t="n">
        <f aca="false">+K10+K13</f>
        <v>0</v>
      </c>
      <c r="L8" s="22" t="n">
        <f aca="false">+L10+L13</f>
        <v>10911180.98</v>
      </c>
      <c r="M8" s="22" t="n">
        <f aca="false">+M10+M13</f>
        <v>0</v>
      </c>
      <c r="N8" s="22" t="n">
        <f aca="false">+N10+N13</f>
        <v>10911180.98</v>
      </c>
      <c r="O8" s="22" t="n">
        <f aca="false">O10+O13</f>
        <v>0</v>
      </c>
      <c r="P8" s="22" t="n">
        <f aca="false">N8+O8</f>
        <v>10911180.98</v>
      </c>
      <c r="Q8" s="24" t="n">
        <f aca="false">Q10+Q13</f>
        <v>0</v>
      </c>
      <c r="R8" s="22" t="n">
        <f aca="false">P8+Q8</f>
        <v>10911180.98</v>
      </c>
      <c r="S8" s="24"/>
      <c r="T8" s="22" t="n">
        <f aca="false">+T10+T13</f>
        <v>0</v>
      </c>
      <c r="U8" s="22" t="n">
        <f aca="false">R8+T8</f>
        <v>10911180.98</v>
      </c>
    </row>
    <row r="9" customFormat="false" ht="10.5" hidden="false" customHeight="true" outlineLevel="0" collapsed="false">
      <c r="B9" s="20"/>
      <c r="C9" s="25" t="s">
        <v>18</v>
      </c>
      <c r="D9" s="26"/>
      <c r="E9" s="26"/>
      <c r="F9" s="26"/>
      <c r="G9" s="26"/>
      <c r="H9" s="26"/>
      <c r="I9" s="27"/>
      <c r="J9" s="27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</row>
    <row r="10" customFormat="false" ht="13.5" hidden="false" customHeight="false" outlineLevel="0" collapsed="false">
      <c r="B10" s="20" t="s">
        <v>19</v>
      </c>
      <c r="C10" s="21" t="s">
        <v>20</v>
      </c>
      <c r="D10" s="22" t="n">
        <f aca="false">D11+D12</f>
        <v>5230891.98</v>
      </c>
      <c r="E10" s="22" t="n">
        <f aca="false">E11+E12</f>
        <v>0</v>
      </c>
      <c r="F10" s="22" t="n">
        <f aca="false">F11+F12</f>
        <v>5230891.98</v>
      </c>
      <c r="G10" s="22" t="n">
        <f aca="false">G11+G12</f>
        <v>0</v>
      </c>
      <c r="H10" s="22" t="n">
        <f aca="false">H11+H12</f>
        <v>5230891.98</v>
      </c>
      <c r="I10" s="23" t="n">
        <f aca="false">I11+I12</f>
        <v>2167189</v>
      </c>
      <c r="J10" s="23" t="n">
        <f aca="false">J11+J12</f>
        <v>7398080.98</v>
      </c>
      <c r="K10" s="22" t="n">
        <f aca="false">K11+K12</f>
        <v>0</v>
      </c>
      <c r="L10" s="22" t="n">
        <f aca="false">L11+L12</f>
        <v>7398080.98</v>
      </c>
      <c r="M10" s="22" t="n">
        <f aca="false">M11+M12</f>
        <v>0</v>
      </c>
      <c r="N10" s="22" t="n">
        <f aca="false">N11+N12</f>
        <v>7398080.98</v>
      </c>
      <c r="O10" s="22" t="n">
        <f aca="false">O11+O12</f>
        <v>0</v>
      </c>
      <c r="P10" s="22" t="n">
        <f aca="false">N10+O10</f>
        <v>7398080.98</v>
      </c>
      <c r="Q10" s="24" t="n">
        <f aca="false">Q11+Q12</f>
        <v>0</v>
      </c>
      <c r="R10" s="22" t="n">
        <f aca="false">P10+Q10</f>
        <v>7398080.98</v>
      </c>
      <c r="S10" s="24"/>
      <c r="T10" s="22" t="n">
        <f aca="false">T11+T12</f>
        <v>0</v>
      </c>
      <c r="U10" s="22" t="n">
        <f aca="false">R10+T10</f>
        <v>7398080.98</v>
      </c>
    </row>
    <row r="11" customFormat="false" ht="13.5" hidden="false" customHeight="false" outlineLevel="0" collapsed="false">
      <c r="B11" s="20"/>
      <c r="C11" s="25" t="s">
        <v>21</v>
      </c>
      <c r="D11" s="26" t="n">
        <v>5202091.98</v>
      </c>
      <c r="E11" s="26" t="n">
        <v>0</v>
      </c>
      <c r="F11" s="24" t="n">
        <f aca="false">D11+E11</f>
        <v>5202091.98</v>
      </c>
      <c r="G11" s="26" t="n">
        <v>0</v>
      </c>
      <c r="H11" s="24" t="n">
        <f aca="false">F11+G11</f>
        <v>5202091.98</v>
      </c>
      <c r="I11" s="27" t="n">
        <v>2167189</v>
      </c>
      <c r="J11" s="28" t="n">
        <f aca="false">H11+I11</f>
        <v>7369280.98</v>
      </c>
      <c r="K11" s="26" t="n">
        <v>0</v>
      </c>
      <c r="L11" s="24" t="n">
        <f aca="false">J11+K11</f>
        <v>7369280.98</v>
      </c>
      <c r="M11" s="24"/>
      <c r="N11" s="24" t="n">
        <f aca="false">L11+M11</f>
        <v>7369280.98</v>
      </c>
      <c r="O11" s="24"/>
      <c r="P11" s="24" t="n">
        <f aca="false">N11+O11</f>
        <v>7369280.98</v>
      </c>
      <c r="Q11" s="24"/>
      <c r="R11" s="24" t="n">
        <f aca="false">P11+Q11</f>
        <v>7369280.98</v>
      </c>
      <c r="S11" s="24"/>
      <c r="T11" s="26" t="n">
        <v>0</v>
      </c>
      <c r="U11" s="24" t="n">
        <f aca="false">P11+T11</f>
        <v>7369280.98</v>
      </c>
    </row>
    <row r="12" customFormat="false" ht="13.5" hidden="false" customHeight="false" outlineLevel="0" collapsed="false">
      <c r="B12" s="20"/>
      <c r="C12" s="25" t="s">
        <v>22</v>
      </c>
      <c r="D12" s="26" t="n">
        <v>28800</v>
      </c>
      <c r="E12" s="26" t="n">
        <v>0</v>
      </c>
      <c r="F12" s="24" t="n">
        <f aca="false">D12+E12</f>
        <v>28800</v>
      </c>
      <c r="G12" s="26" t="n">
        <v>0</v>
      </c>
      <c r="H12" s="24" t="n">
        <f aca="false">F12+G12</f>
        <v>28800</v>
      </c>
      <c r="I12" s="27" t="n">
        <v>0</v>
      </c>
      <c r="J12" s="28" t="n">
        <f aca="false">H12+I12</f>
        <v>28800</v>
      </c>
      <c r="K12" s="26" t="n">
        <v>0</v>
      </c>
      <c r="L12" s="24" t="n">
        <f aca="false">J12+K12</f>
        <v>28800</v>
      </c>
      <c r="M12" s="24" t="n">
        <v>0</v>
      </c>
      <c r="N12" s="24" t="n">
        <f aca="false">L12+M12</f>
        <v>28800</v>
      </c>
      <c r="O12" s="24" t="n">
        <v>0</v>
      </c>
      <c r="P12" s="24" t="n">
        <f aca="false">N12+O12</f>
        <v>28800</v>
      </c>
      <c r="Q12" s="24"/>
      <c r="R12" s="24" t="n">
        <f aca="false">P12+Q12</f>
        <v>28800</v>
      </c>
      <c r="S12" s="24"/>
      <c r="T12" s="26" t="n">
        <v>0</v>
      </c>
      <c r="U12" s="24" t="n">
        <f aca="false">P12+T12</f>
        <v>28800</v>
      </c>
    </row>
    <row r="13" customFormat="false" ht="13.5" hidden="false" customHeight="false" outlineLevel="0" collapsed="false">
      <c r="B13" s="20" t="s">
        <v>23</v>
      </c>
      <c r="C13" s="21" t="s">
        <v>24</v>
      </c>
      <c r="D13" s="22" t="n">
        <f aca="false">SUM(D14:D17)</f>
        <v>2363100</v>
      </c>
      <c r="E13" s="22" t="n">
        <f aca="false">SUM(E14:E17)</f>
        <v>0</v>
      </c>
      <c r="F13" s="22" t="n">
        <f aca="false">SUM(F14:F17)</f>
        <v>2363100</v>
      </c>
      <c r="G13" s="22" t="n">
        <f aca="false">SUM(G14:G17)</f>
        <v>1150000</v>
      </c>
      <c r="H13" s="22" t="n">
        <f aca="false">SUM(H14:H17)</f>
        <v>3513100</v>
      </c>
      <c r="I13" s="23" t="n">
        <f aca="false">SUM(I14:I17)</f>
        <v>0</v>
      </c>
      <c r="J13" s="23" t="n">
        <f aca="false">SUM(J14:J17)</f>
        <v>3513100</v>
      </c>
      <c r="K13" s="22" t="n">
        <f aca="false">SUM(K14:K17)</f>
        <v>0</v>
      </c>
      <c r="L13" s="22" t="n">
        <f aca="false">SUM(L14:L17)</f>
        <v>3513100</v>
      </c>
      <c r="M13" s="22" t="n">
        <f aca="false">SUM(M14:M17)</f>
        <v>0</v>
      </c>
      <c r="N13" s="22" t="n">
        <f aca="false">SUM(N14:N17)</f>
        <v>3513100</v>
      </c>
      <c r="O13" s="22" t="n">
        <f aca="false">O14+O15+O16+O17</f>
        <v>0</v>
      </c>
      <c r="P13" s="22" t="n">
        <f aca="false">N13+O13</f>
        <v>3513100</v>
      </c>
      <c r="Q13" s="24" t="n">
        <f aca="false">Q14+Q15+Q16+Q17</f>
        <v>0</v>
      </c>
      <c r="R13" s="22" t="n">
        <f aca="false">P13+Q13</f>
        <v>3513100</v>
      </c>
      <c r="S13" s="24"/>
      <c r="T13" s="22" t="n">
        <f aca="false">SUM(T14:T17)</f>
        <v>0</v>
      </c>
      <c r="U13" s="22" t="n">
        <f aca="false">R13+T13</f>
        <v>3513100</v>
      </c>
    </row>
    <row r="14" customFormat="false" ht="13.5" hidden="false" customHeight="false" outlineLevel="0" collapsed="false">
      <c r="B14" s="20"/>
      <c r="C14" s="25" t="s">
        <v>25</v>
      </c>
      <c r="D14" s="26" t="n">
        <v>2270000</v>
      </c>
      <c r="E14" s="26"/>
      <c r="F14" s="24" t="n">
        <f aca="false">D14+E14</f>
        <v>2270000</v>
      </c>
      <c r="G14" s="26"/>
      <c r="H14" s="24" t="n">
        <f aca="false">F14+G14</f>
        <v>2270000</v>
      </c>
      <c r="I14" s="27"/>
      <c r="J14" s="27" t="n">
        <f aca="false">H14+I14</f>
        <v>2270000</v>
      </c>
      <c r="K14" s="26"/>
      <c r="L14" s="26" t="n">
        <f aca="false">J14+K14</f>
        <v>2270000</v>
      </c>
      <c r="M14" s="26"/>
      <c r="N14" s="26" t="n">
        <f aca="false">L14+M14</f>
        <v>2270000</v>
      </c>
      <c r="O14" s="26"/>
      <c r="P14" s="24" t="n">
        <f aca="false">N14+O14</f>
        <v>2270000</v>
      </c>
      <c r="Q14" s="24"/>
      <c r="R14" s="24" t="n">
        <f aca="false">P14+Q14</f>
        <v>2270000</v>
      </c>
      <c r="S14" s="24"/>
      <c r="T14" s="26"/>
      <c r="U14" s="24" t="n">
        <f aca="false">R14+T14</f>
        <v>2270000</v>
      </c>
      <c r="Z14" s="29"/>
    </row>
    <row r="15" customFormat="false" ht="13.5" hidden="false" customHeight="false" outlineLevel="0" collapsed="false">
      <c r="B15" s="20"/>
      <c r="C15" s="25" t="s">
        <v>26</v>
      </c>
      <c r="D15" s="26" t="n">
        <v>0</v>
      </c>
      <c r="E15" s="26"/>
      <c r="F15" s="24" t="n">
        <f aca="false">D15+E15</f>
        <v>0</v>
      </c>
      <c r="G15" s="26"/>
      <c r="H15" s="24" t="n">
        <f aca="false">F15+G15</f>
        <v>0</v>
      </c>
      <c r="I15" s="27" t="n">
        <v>0</v>
      </c>
      <c r="J15" s="27" t="n">
        <f aca="false">H15+I15</f>
        <v>0</v>
      </c>
      <c r="K15" s="26" t="n">
        <v>0</v>
      </c>
      <c r="L15" s="26" t="n">
        <f aca="false">J15+K15</f>
        <v>0</v>
      </c>
      <c r="M15" s="26"/>
      <c r="N15" s="26" t="n">
        <f aca="false">L15+M15</f>
        <v>0</v>
      </c>
      <c r="O15" s="26"/>
      <c r="P15" s="24" t="n">
        <f aca="false">N15+O15</f>
        <v>0</v>
      </c>
      <c r="Q15" s="24"/>
      <c r="R15" s="24" t="n">
        <f aca="false">P15+Q15</f>
        <v>0</v>
      </c>
      <c r="S15" s="24"/>
      <c r="T15" s="26"/>
      <c r="U15" s="24" t="n">
        <f aca="false">R15+T15</f>
        <v>0</v>
      </c>
    </row>
    <row r="16" customFormat="false" ht="13.5" hidden="false" customHeight="false" outlineLevel="0" collapsed="false">
      <c r="B16" s="20"/>
      <c r="C16" s="25" t="s">
        <v>27</v>
      </c>
      <c r="D16" s="26" t="n">
        <v>93100</v>
      </c>
      <c r="E16" s="26"/>
      <c r="F16" s="24" t="n">
        <f aca="false">D16+E16</f>
        <v>93100</v>
      </c>
      <c r="G16" s="26"/>
      <c r="H16" s="24" t="n">
        <f aca="false">F16+G16</f>
        <v>93100</v>
      </c>
      <c r="I16" s="27"/>
      <c r="J16" s="27" t="n">
        <f aca="false">H16+I16</f>
        <v>93100</v>
      </c>
      <c r="K16" s="26"/>
      <c r="L16" s="26" t="n">
        <f aca="false">J16+K16</f>
        <v>93100</v>
      </c>
      <c r="M16" s="26"/>
      <c r="N16" s="26" t="n">
        <f aca="false">L16+M16</f>
        <v>93100</v>
      </c>
      <c r="O16" s="26"/>
      <c r="P16" s="24" t="n">
        <f aca="false">N16+O16</f>
        <v>93100</v>
      </c>
      <c r="Q16" s="24"/>
      <c r="R16" s="24" t="n">
        <f aca="false">P16+Q16</f>
        <v>93100</v>
      </c>
      <c r="S16" s="24"/>
      <c r="T16" s="26"/>
      <c r="U16" s="24" t="n">
        <f aca="false">R16+T16</f>
        <v>93100</v>
      </c>
    </row>
    <row r="17" customFormat="false" ht="12" hidden="false" customHeight="true" outlineLevel="0" collapsed="false">
      <c r="B17" s="20"/>
      <c r="C17" s="25" t="s">
        <v>28</v>
      </c>
      <c r="D17" s="26" t="n">
        <v>0</v>
      </c>
      <c r="E17" s="26"/>
      <c r="F17" s="24" t="n">
        <f aca="false">D17+E17</f>
        <v>0</v>
      </c>
      <c r="G17" s="26" t="n">
        <v>1150000</v>
      </c>
      <c r="H17" s="24" t="n">
        <f aca="false">F17+G17</f>
        <v>1150000</v>
      </c>
      <c r="I17" s="27"/>
      <c r="J17" s="27" t="n">
        <f aca="false">H17+I17</f>
        <v>1150000</v>
      </c>
      <c r="K17" s="26"/>
      <c r="L17" s="26" t="n">
        <f aca="false">J17+K17</f>
        <v>1150000</v>
      </c>
      <c r="M17" s="26" t="n">
        <v>0</v>
      </c>
      <c r="N17" s="26" t="n">
        <f aca="false">L17+M17</f>
        <v>1150000</v>
      </c>
      <c r="O17" s="26" t="n">
        <v>0</v>
      </c>
      <c r="P17" s="24" t="n">
        <f aca="false">N17+O17</f>
        <v>1150000</v>
      </c>
      <c r="Q17" s="24"/>
      <c r="R17" s="24" t="n">
        <f aca="false">P17+Q17</f>
        <v>1150000</v>
      </c>
      <c r="S17" s="24"/>
      <c r="T17" s="26" t="n">
        <v>0</v>
      </c>
      <c r="U17" s="24" t="n">
        <f aca="false">R17+T17</f>
        <v>1150000</v>
      </c>
    </row>
    <row r="18" customFormat="false" ht="13.5" hidden="false" customHeight="false" outlineLevel="0" collapsed="false">
      <c r="B18" s="30" t="n">
        <v>2</v>
      </c>
      <c r="C18" s="31" t="s">
        <v>29</v>
      </c>
      <c r="D18" s="32" t="n">
        <v>7855536.58</v>
      </c>
      <c r="E18" s="26" t="n">
        <v>1000000</v>
      </c>
      <c r="F18" s="22" t="n">
        <f aca="false">E18+D18</f>
        <v>8855536.58</v>
      </c>
      <c r="G18" s="26" t="n">
        <v>150000</v>
      </c>
      <c r="H18" s="22" t="n">
        <f aca="false">+F18+G18</f>
        <v>9005536.58</v>
      </c>
      <c r="I18" s="33" t="n">
        <v>2167189</v>
      </c>
      <c r="J18" s="33" t="n">
        <f aca="false">+H18+I18</f>
        <v>11172725.58</v>
      </c>
      <c r="K18" s="32"/>
      <c r="L18" s="32" t="n">
        <f aca="false">+J18+K18</f>
        <v>11172725.58</v>
      </c>
      <c r="M18" s="32" t="n">
        <v>0</v>
      </c>
      <c r="N18" s="32" t="n">
        <f aca="false">+L18+M18</f>
        <v>11172725.58</v>
      </c>
      <c r="O18" s="32"/>
      <c r="P18" s="24" t="n">
        <f aca="false">N18+O18</f>
        <v>11172725.58</v>
      </c>
      <c r="Q18" s="24"/>
      <c r="R18" s="24" t="n">
        <f aca="false">P18+Q18</f>
        <v>11172725.58</v>
      </c>
      <c r="S18" s="24"/>
      <c r="T18" s="32" t="n">
        <v>0</v>
      </c>
      <c r="U18" s="32" t="n">
        <f aca="false">R18+T18</f>
        <v>11172725.58</v>
      </c>
    </row>
    <row r="19" customFormat="false" ht="13.5" hidden="false" customHeight="false" outlineLevel="0" collapsed="false">
      <c r="B19" s="20" t="s">
        <v>30</v>
      </c>
      <c r="C19" s="34" t="s">
        <v>31</v>
      </c>
      <c r="D19" s="27" t="n">
        <v>1581369.87</v>
      </c>
      <c r="E19" s="26"/>
      <c r="F19" s="22" t="n">
        <f aca="false">E19+D19</f>
        <v>1581369.87</v>
      </c>
      <c r="G19" s="26"/>
      <c r="H19" s="24" t="n">
        <f aca="false">+F19+G19</f>
        <v>1581369.87</v>
      </c>
      <c r="I19" s="27"/>
      <c r="J19" s="28" t="n">
        <f aca="false">+H19+I19</f>
        <v>1581369.87</v>
      </c>
      <c r="K19" s="26"/>
      <c r="L19" s="24" t="n">
        <f aca="false">+J19+K19</f>
        <v>1581369.87</v>
      </c>
      <c r="M19" s="24"/>
      <c r="N19" s="24" t="n">
        <f aca="false">+L19+M19</f>
        <v>1581369.87</v>
      </c>
      <c r="O19" s="24"/>
      <c r="P19" s="24" t="n">
        <f aca="false">+N19+O19</f>
        <v>1581369.87</v>
      </c>
      <c r="Q19" s="24"/>
      <c r="R19" s="24" t="n">
        <f aca="false">SUM(P19+Q19)</f>
        <v>1581369.87</v>
      </c>
      <c r="S19" s="24"/>
      <c r="T19" s="26"/>
      <c r="U19" s="24" t="n">
        <f aca="false">+J19+T19</f>
        <v>1581369.87</v>
      </c>
    </row>
    <row r="20" customFormat="false" ht="13.5" hidden="false" customHeight="false" outlineLevel="0" collapsed="false">
      <c r="B20" s="20" t="s">
        <v>32</v>
      </c>
      <c r="C20" s="35" t="s">
        <v>33</v>
      </c>
      <c r="D20" s="36"/>
      <c r="E20" s="26" t="n">
        <v>0</v>
      </c>
      <c r="F20" s="22" t="n">
        <f aca="false">E20+D20</f>
        <v>0</v>
      </c>
      <c r="G20" s="26"/>
      <c r="H20" s="24" t="n">
        <f aca="false">+F20+G20</f>
        <v>0</v>
      </c>
      <c r="I20" s="27"/>
      <c r="J20" s="28" t="n">
        <f aca="false">SUM(H20+I20)</f>
        <v>0</v>
      </c>
      <c r="K20" s="26"/>
      <c r="L20" s="24" t="n">
        <f aca="false">SUM(J20+K20)</f>
        <v>0</v>
      </c>
      <c r="M20" s="24"/>
      <c r="N20" s="24" t="n">
        <f aca="false">SUM(L20+M20)</f>
        <v>0</v>
      </c>
      <c r="O20" s="24"/>
      <c r="P20" s="24" t="n">
        <f aca="false">SUM(N20+O20)</f>
        <v>0</v>
      </c>
      <c r="Q20" s="24"/>
      <c r="R20" s="24" t="n">
        <f aca="false">SUM(P20+Q20)</f>
        <v>0</v>
      </c>
      <c r="S20" s="24"/>
      <c r="T20" s="26"/>
      <c r="U20" s="24" t="n">
        <f aca="false">SUM(J20+T20)</f>
        <v>0</v>
      </c>
    </row>
    <row r="21" customFormat="false" ht="13.5" hidden="false" customHeight="false" outlineLevel="0" collapsed="false">
      <c r="B21" s="20" t="s">
        <v>34</v>
      </c>
      <c r="C21" s="37" t="s">
        <v>35</v>
      </c>
      <c r="D21" s="38" t="n">
        <v>7855536.58</v>
      </c>
      <c r="E21" s="38" t="n">
        <f aca="false">E18+E20</f>
        <v>1000000</v>
      </c>
      <c r="F21" s="22" t="n">
        <f aca="false">E21+D21</f>
        <v>8855536.58</v>
      </c>
      <c r="G21" s="38" t="n">
        <f aca="false">G18+G20</f>
        <v>150000</v>
      </c>
      <c r="H21" s="22" t="n">
        <f aca="false">H18+H20</f>
        <v>9005536.58</v>
      </c>
      <c r="I21" s="39" t="n">
        <f aca="false">I18+I20</f>
        <v>2167189</v>
      </c>
      <c r="J21" s="28" t="n">
        <f aca="false">SUM(H21+I21)</f>
        <v>11172725.58</v>
      </c>
      <c r="K21" s="38" t="n">
        <f aca="false">K18+K20</f>
        <v>0</v>
      </c>
      <c r="L21" s="24" t="n">
        <f aca="false">SUM(J21+K21)</f>
        <v>11172725.58</v>
      </c>
      <c r="M21" s="38" t="n">
        <f aca="false">M18+M20</f>
        <v>0</v>
      </c>
      <c r="N21" s="24" t="n">
        <f aca="false">SUM(L21+M21)</f>
        <v>11172725.58</v>
      </c>
      <c r="O21" s="38" t="n">
        <f aca="false">O18+O20</f>
        <v>0</v>
      </c>
      <c r="P21" s="24" t="n">
        <f aca="false">N21+O21</f>
        <v>11172725.58</v>
      </c>
      <c r="Q21" s="24" t="n">
        <f aca="false">Q18+Q20</f>
        <v>0</v>
      </c>
      <c r="R21" s="24" t="n">
        <f aca="false">P21+Q21</f>
        <v>11172725.58</v>
      </c>
      <c r="S21" s="24"/>
      <c r="T21" s="38" t="n">
        <v>0</v>
      </c>
      <c r="U21" s="24" t="n">
        <f aca="false">R21+T21</f>
        <v>11172725.58</v>
      </c>
      <c r="W21" s="29"/>
    </row>
    <row r="22" customFormat="false" ht="12" hidden="false" customHeight="true" outlineLevel="0" collapsed="false">
      <c r="B22" s="30" t="s">
        <v>36</v>
      </c>
      <c r="C22" s="25" t="s">
        <v>37</v>
      </c>
      <c r="D22" s="40" t="n">
        <f aca="false">IF(D10=0,0,D25/D10*-100)</f>
        <v>5.00000001911719</v>
      </c>
      <c r="E22" s="41"/>
      <c r="F22" s="40" t="n">
        <f aca="false">IF(F10=0,0,F25/F10*-100)</f>
        <v>24.1171984591431</v>
      </c>
      <c r="G22" s="41"/>
      <c r="H22" s="40" t="n">
        <f aca="false">IF(H10=0,0,H25/H10*-100)</f>
        <v>5.00000001911719</v>
      </c>
      <c r="I22" s="42"/>
      <c r="J22" s="43" t="n">
        <f aca="false">IF(J10=0,0,J25/J10*-100)</f>
        <v>3.53530328617732</v>
      </c>
      <c r="K22" s="44"/>
      <c r="L22" s="40" t="n">
        <f aca="false">IF(L10=0,0,L25/L10*-100)</f>
        <v>3.53530328617732</v>
      </c>
      <c r="M22" s="40"/>
      <c r="N22" s="40" t="n">
        <f aca="false">IF(N10=0,0,N25/N10*-100)</f>
        <v>3.53530328617732</v>
      </c>
      <c r="O22" s="40"/>
      <c r="P22" s="40" t="n">
        <f aca="false">IF(P10=0,0,P25/P10*-100)</f>
        <v>3.53530328617732</v>
      </c>
      <c r="Q22" s="40"/>
      <c r="R22" s="40" t="n">
        <f aca="false">IF(R10=0,0,R25/R10*-100)</f>
        <v>3.53530328617732</v>
      </c>
      <c r="S22" s="40"/>
      <c r="T22" s="44"/>
      <c r="U22" s="40" t="n">
        <f aca="false">IF(U10=0,0,U25/U10*-100)</f>
        <v>3.53530328617732</v>
      </c>
      <c r="W22" s="45"/>
      <c r="Z22" s="46"/>
    </row>
    <row r="23" customFormat="false" ht="13.5" hidden="false" customHeight="false" outlineLevel="0" collapsed="false">
      <c r="B23" s="30" t="s">
        <v>38</v>
      </c>
      <c r="C23" s="25" t="s">
        <v>39</v>
      </c>
      <c r="D23" s="47" t="n">
        <v>5</v>
      </c>
      <c r="E23" s="41"/>
      <c r="F23" s="47" t="n">
        <v>5</v>
      </c>
      <c r="G23" s="41"/>
      <c r="H23" s="47" t="n">
        <v>5</v>
      </c>
      <c r="I23" s="42"/>
      <c r="J23" s="48" t="n">
        <v>5</v>
      </c>
      <c r="K23" s="44"/>
      <c r="L23" s="47" t="n">
        <v>5</v>
      </c>
      <c r="M23" s="47"/>
      <c r="N23" s="47" t="n">
        <v>5</v>
      </c>
      <c r="O23" s="47"/>
      <c r="P23" s="47" t="n">
        <v>5</v>
      </c>
      <c r="Q23" s="47"/>
      <c r="R23" s="47" t="n">
        <v>5</v>
      </c>
      <c r="S23" s="47"/>
      <c r="T23" s="44"/>
      <c r="U23" s="47" t="n">
        <v>5</v>
      </c>
      <c r="W23" s="49"/>
      <c r="X23" s="50"/>
      <c r="Y23" s="49"/>
      <c r="Z23" s="51"/>
      <c r="AA23" s="52"/>
    </row>
    <row r="24" customFormat="false" ht="14.25" hidden="false" customHeight="true" outlineLevel="0" collapsed="false">
      <c r="B24" s="30" t="s">
        <v>40</v>
      </c>
      <c r="C24" s="21" t="s">
        <v>41</v>
      </c>
      <c r="D24" s="22" t="n">
        <f aca="false">D10*D23/-100</f>
        <v>-261544.599</v>
      </c>
      <c r="E24" s="32"/>
      <c r="F24" s="22" t="n">
        <f aca="false">F10*F23/-100</f>
        <v>-261544.599</v>
      </c>
      <c r="G24" s="32"/>
      <c r="H24" s="22" t="n">
        <f aca="false">H10*H23/-100</f>
        <v>-261544.599</v>
      </c>
      <c r="I24" s="33"/>
      <c r="J24" s="23" t="n">
        <f aca="false">J10*J23/-100</f>
        <v>-369904.049</v>
      </c>
      <c r="K24" s="32"/>
      <c r="L24" s="22" t="n">
        <f aca="false">L10*L23/-100</f>
        <v>-369904.049</v>
      </c>
      <c r="M24" s="22"/>
      <c r="N24" s="22" t="n">
        <f aca="false">N10*N23/-100</f>
        <v>-369904.049</v>
      </c>
      <c r="O24" s="22"/>
      <c r="P24" s="22" t="n">
        <f aca="false">P10*P23/-100</f>
        <v>-369904.049</v>
      </c>
      <c r="Q24" s="22"/>
      <c r="R24" s="22" t="n">
        <f aca="false">R10*R23/-100</f>
        <v>-369904.049</v>
      </c>
      <c r="S24" s="22"/>
      <c r="T24" s="32"/>
      <c r="U24" s="22" t="n">
        <f aca="false">U10*U23/-100</f>
        <v>-369904.049</v>
      </c>
      <c r="W24" s="53"/>
      <c r="X24" s="54"/>
      <c r="Y24" s="53"/>
      <c r="Z24" s="55"/>
    </row>
    <row r="25" customFormat="false" ht="13.5" hidden="false" customHeight="false" outlineLevel="0" collapsed="false">
      <c r="B25" s="30" t="s">
        <v>42</v>
      </c>
      <c r="C25" s="21" t="s">
        <v>43</v>
      </c>
      <c r="D25" s="56" t="n">
        <f aca="false">D8-D21</f>
        <v>-261544.6</v>
      </c>
      <c r="E25" s="32"/>
      <c r="F25" s="56" t="n">
        <f aca="false">F8-F21</f>
        <v>-1261544.6</v>
      </c>
      <c r="G25" s="32"/>
      <c r="H25" s="56" t="n">
        <f aca="false">H8-H21</f>
        <v>-261544.6</v>
      </c>
      <c r="I25" s="33"/>
      <c r="J25" s="57" t="n">
        <f aca="false">J8-J21</f>
        <v>-261544.6</v>
      </c>
      <c r="K25" s="32"/>
      <c r="L25" s="56" t="n">
        <f aca="false">L8-L21</f>
        <v>-261544.6</v>
      </c>
      <c r="M25" s="56"/>
      <c r="N25" s="56" t="n">
        <f aca="false">N8-N21</f>
        <v>-261544.6</v>
      </c>
      <c r="O25" s="56"/>
      <c r="P25" s="56" t="n">
        <f aca="false">P8-P21</f>
        <v>-261544.6</v>
      </c>
      <c r="Q25" s="56"/>
      <c r="R25" s="56" t="n">
        <f aca="false">R8-R21</f>
        <v>-261544.6</v>
      </c>
      <c r="S25" s="56"/>
      <c r="T25" s="32"/>
      <c r="U25" s="56" t="n">
        <f aca="false">U8-U21</f>
        <v>-261544.6</v>
      </c>
      <c r="V25" s="29"/>
      <c r="W25" s="58"/>
      <c r="X25" s="58"/>
      <c r="Y25" s="58"/>
      <c r="Z25" s="58"/>
      <c r="AA25" s="58"/>
    </row>
    <row r="26" customFormat="false" ht="12.75" hidden="false" customHeight="true" outlineLevel="0" collapsed="false">
      <c r="B26" s="30" t="s">
        <v>44</v>
      </c>
      <c r="C26" s="21" t="s">
        <v>45</v>
      </c>
      <c r="D26" s="56" t="n">
        <f aca="false">+D24-D25</f>
        <v>0.000999999610939994</v>
      </c>
      <c r="E26" s="32"/>
      <c r="F26" s="56" t="n">
        <f aca="false">+F24-F25</f>
        <v>1000000.001</v>
      </c>
      <c r="G26" s="32"/>
      <c r="H26" s="56" t="n">
        <f aca="false">+H24-H25</f>
        <v>0.000999999610939994</v>
      </c>
      <c r="I26" s="33"/>
      <c r="J26" s="57" t="n">
        <f aca="false">+J24-J25</f>
        <v>-108359.449</v>
      </c>
      <c r="K26" s="32"/>
      <c r="L26" s="56" t="n">
        <f aca="false">+L24-L25</f>
        <v>-108359.449</v>
      </c>
      <c r="M26" s="56"/>
      <c r="N26" s="56" t="n">
        <f aca="false">+N24-N25</f>
        <v>-108359.449</v>
      </c>
      <c r="O26" s="56"/>
      <c r="P26" s="56" t="n">
        <f aca="false">+P24-P25</f>
        <v>-108359.449</v>
      </c>
      <c r="Q26" s="56"/>
      <c r="R26" s="56" t="n">
        <f aca="false">+R24-R25</f>
        <v>-108359.449</v>
      </c>
      <c r="S26" s="56"/>
      <c r="T26" s="32"/>
      <c r="U26" s="56" t="n">
        <f aca="false">+U24-U25</f>
        <v>-108359.449</v>
      </c>
      <c r="W26" s="58"/>
      <c r="X26" s="58"/>
      <c r="Y26" s="58"/>
      <c r="Z26" s="58"/>
      <c r="AA26" s="29"/>
    </row>
    <row r="27" s="59" customFormat="true" ht="12.75" hidden="false" customHeight="true" outlineLevel="0" collapsed="false">
      <c r="B27" s="30"/>
      <c r="C27" s="21"/>
      <c r="D27" s="56"/>
      <c r="E27" s="32"/>
      <c r="F27" s="56"/>
      <c r="G27" s="32"/>
      <c r="H27" s="56"/>
      <c r="I27" s="33"/>
      <c r="J27" s="57"/>
      <c r="K27" s="32"/>
      <c r="L27" s="56"/>
      <c r="M27" s="56"/>
      <c r="N27" s="56"/>
      <c r="O27" s="56"/>
      <c r="P27" s="56"/>
      <c r="Q27" s="56"/>
      <c r="R27" s="56"/>
      <c r="S27" s="56"/>
      <c r="T27" s="32"/>
      <c r="U27" s="56"/>
      <c r="W27" s="60"/>
      <c r="X27" s="60"/>
      <c r="Y27" s="60"/>
      <c r="Z27" s="60"/>
      <c r="AA27" s="61"/>
    </row>
    <row r="28" customFormat="false" ht="12" hidden="false" customHeight="true" outlineLevel="0" collapsed="false">
      <c r="B28" s="62" t="n">
        <v>4</v>
      </c>
      <c r="C28" s="21" t="s">
        <v>46</v>
      </c>
      <c r="D28" s="63" t="n">
        <f aca="false">D32+D30</f>
        <v>312125.45</v>
      </c>
      <c r="E28" s="64" t="n">
        <f aca="false">E32+E30</f>
        <v>0</v>
      </c>
      <c r="F28" s="114" t="n">
        <f aca="false">F32+F30</f>
        <v>312125.45</v>
      </c>
      <c r="G28" s="64" t="n">
        <f aca="false">G32+G30</f>
        <v>0</v>
      </c>
      <c r="H28" s="22" t="n">
        <f aca="false">G28+F28</f>
        <v>312125.45</v>
      </c>
      <c r="I28" s="65" t="n">
        <f aca="false">I32+I30</f>
        <v>0</v>
      </c>
      <c r="J28" s="23" t="n">
        <f aca="false">I28+H28</f>
        <v>312125.45</v>
      </c>
      <c r="K28" s="64" t="n">
        <f aca="false">K32+K30</f>
        <v>0</v>
      </c>
      <c r="L28" s="22" t="n">
        <f aca="false">K28+J28</f>
        <v>312125.45</v>
      </c>
      <c r="M28" s="64" t="n">
        <f aca="false">M32+M30</f>
        <v>0</v>
      </c>
      <c r="N28" s="22" t="n">
        <f aca="false">M28+L28</f>
        <v>312125.45</v>
      </c>
      <c r="O28" s="22"/>
      <c r="P28" s="22" t="n">
        <f aca="false">O28+N28</f>
        <v>312125.45</v>
      </c>
      <c r="Q28" s="22"/>
      <c r="R28" s="22" t="n">
        <f aca="false">Q28+P28</f>
        <v>312125.45</v>
      </c>
      <c r="S28" s="22"/>
      <c r="T28" s="64" t="n">
        <f aca="false">T32+T30</f>
        <v>0</v>
      </c>
      <c r="U28" s="22" t="n">
        <f aca="false">T28+N28</f>
        <v>312125.45</v>
      </c>
      <c r="W28" s="58"/>
      <c r="X28" s="58"/>
      <c r="Y28" s="58"/>
      <c r="Z28" s="58"/>
      <c r="AA28" s="29"/>
    </row>
    <row r="29" customFormat="false" ht="12.75" hidden="false" customHeight="true" outlineLevel="0" collapsed="false">
      <c r="B29" s="62"/>
      <c r="C29" s="21" t="s">
        <v>47</v>
      </c>
      <c r="D29" s="56" t="n">
        <f aca="false">D42-D44</f>
        <v>0</v>
      </c>
      <c r="E29" s="32"/>
      <c r="F29" s="56" t="n">
        <f aca="false">F42-F44</f>
        <v>0</v>
      </c>
      <c r="G29" s="32"/>
      <c r="H29" s="56" t="n">
        <f aca="false">H42-H44</f>
        <v>0</v>
      </c>
      <c r="I29" s="33"/>
      <c r="J29" s="57" t="n">
        <f aca="false">J42-J44</f>
        <v>0</v>
      </c>
      <c r="K29" s="32"/>
      <c r="L29" s="56" t="n">
        <f aca="false">L42-L44</f>
        <v>0</v>
      </c>
      <c r="M29" s="56"/>
      <c r="N29" s="56" t="n">
        <f aca="false">N42-N44</f>
        <v>0</v>
      </c>
      <c r="O29" s="56"/>
      <c r="P29" s="56" t="n">
        <f aca="false">P42-P44</f>
        <v>0</v>
      </c>
      <c r="Q29" s="56"/>
      <c r="R29" s="56"/>
      <c r="S29" s="56"/>
      <c r="T29" s="32"/>
      <c r="U29" s="56" t="n">
        <f aca="false">U42-U44</f>
        <v>0</v>
      </c>
      <c r="W29" s="58"/>
      <c r="X29" s="58"/>
      <c r="Y29" s="58"/>
      <c r="Z29" s="58"/>
      <c r="AA29" s="29"/>
    </row>
    <row r="30" customFormat="false" ht="12.75" hidden="false" customHeight="true" outlineLevel="0" collapsed="false">
      <c r="B30" s="62"/>
      <c r="C30" s="21" t="s">
        <v>48</v>
      </c>
      <c r="D30" s="56" t="n">
        <v>312125.45</v>
      </c>
      <c r="E30" s="32" t="n">
        <v>0</v>
      </c>
      <c r="F30" s="22" t="n">
        <f aca="false">E30+D30</f>
        <v>312125.45</v>
      </c>
      <c r="G30" s="66" t="n">
        <v>0</v>
      </c>
      <c r="H30" s="22" t="n">
        <f aca="false">G30+F30</f>
        <v>312125.45</v>
      </c>
      <c r="I30" s="67" t="n">
        <v>0</v>
      </c>
      <c r="J30" s="23" t="n">
        <f aca="false">I30+H30</f>
        <v>312125.45</v>
      </c>
      <c r="K30" s="66" t="n">
        <v>0</v>
      </c>
      <c r="L30" s="22" t="n">
        <f aca="false">K30+J30</f>
        <v>312125.45</v>
      </c>
      <c r="M30" s="68" t="n">
        <v>0</v>
      </c>
      <c r="N30" s="22" t="n">
        <f aca="false">M30+L30</f>
        <v>312125.45</v>
      </c>
      <c r="O30" s="22"/>
      <c r="P30" s="22" t="n">
        <f aca="false">O30+N30</f>
        <v>312125.45</v>
      </c>
      <c r="Q30" s="22"/>
      <c r="R30" s="22" t="n">
        <f aca="false">Q30+P30</f>
        <v>312125.45</v>
      </c>
      <c r="S30" s="22"/>
      <c r="T30" s="32"/>
      <c r="U30" s="22" t="n">
        <f aca="false">T30+N30</f>
        <v>312125.45</v>
      </c>
      <c r="W30" s="58"/>
      <c r="X30" s="58"/>
      <c r="Y30" s="58"/>
      <c r="Z30" s="58"/>
      <c r="AA30" s="29"/>
    </row>
    <row r="31" customFormat="false" ht="14.25" hidden="false" customHeight="true" outlineLevel="0" collapsed="false">
      <c r="B31" s="62"/>
      <c r="C31" s="21" t="s">
        <v>49</v>
      </c>
      <c r="D31" s="56"/>
      <c r="E31" s="32"/>
      <c r="F31" s="56"/>
      <c r="G31" s="32"/>
      <c r="H31" s="56"/>
      <c r="I31" s="33"/>
      <c r="J31" s="57"/>
      <c r="K31" s="32"/>
      <c r="L31" s="56"/>
      <c r="M31" s="56"/>
      <c r="N31" s="56"/>
      <c r="O31" s="56"/>
      <c r="P31" s="56"/>
      <c r="Q31" s="56"/>
      <c r="R31" s="56"/>
      <c r="S31" s="56"/>
      <c r="T31" s="32"/>
      <c r="U31" s="56"/>
      <c r="W31" s="58"/>
      <c r="X31" s="58"/>
      <c r="Y31" s="58"/>
      <c r="Z31" s="58"/>
      <c r="AA31" s="29"/>
    </row>
    <row r="32" customFormat="false" ht="14.25" hidden="false" customHeight="true" outlineLevel="0" collapsed="false">
      <c r="B32" s="62"/>
      <c r="C32" s="69" t="s">
        <v>50</v>
      </c>
      <c r="D32" s="56" t="n">
        <v>0</v>
      </c>
      <c r="E32" s="32"/>
      <c r="F32" s="22" t="n">
        <f aca="false">E32+D32</f>
        <v>0</v>
      </c>
      <c r="G32" s="32"/>
      <c r="H32" s="22" t="n">
        <f aca="false">G32+F32</f>
        <v>0</v>
      </c>
      <c r="I32" s="33"/>
      <c r="J32" s="23" t="n">
        <f aca="false">I32+H32</f>
        <v>0</v>
      </c>
      <c r="K32" s="32"/>
      <c r="L32" s="22" t="n">
        <f aca="false">K32+J32</f>
        <v>0</v>
      </c>
      <c r="M32" s="22"/>
      <c r="N32" s="22" t="n">
        <f aca="false">M32+L32</f>
        <v>0</v>
      </c>
      <c r="O32" s="22"/>
      <c r="P32" s="22" t="n">
        <f aca="false">O32+N32</f>
        <v>0</v>
      </c>
      <c r="Q32" s="22"/>
      <c r="R32" s="22" t="n">
        <f aca="false">Q32+P32</f>
        <v>0</v>
      </c>
      <c r="S32" s="22"/>
      <c r="T32" s="32"/>
      <c r="U32" s="22" t="n">
        <f aca="false">T32+J32</f>
        <v>0</v>
      </c>
      <c r="W32" s="58"/>
      <c r="X32" s="58"/>
      <c r="Y32" s="58"/>
      <c r="Z32" s="58"/>
      <c r="AA32" s="29"/>
    </row>
    <row r="33" customFormat="false" ht="22.5" hidden="false" customHeight="true" outlineLevel="0" collapsed="false">
      <c r="B33" s="62"/>
      <c r="C33" s="21" t="s">
        <v>51</v>
      </c>
      <c r="D33" s="56" t="n">
        <f aca="false">D43-D45</f>
        <v>0</v>
      </c>
      <c r="E33" s="32"/>
      <c r="F33" s="56" t="n">
        <f aca="false">F43-F45</f>
        <v>0</v>
      </c>
      <c r="G33" s="32"/>
      <c r="H33" s="56" t="n">
        <f aca="false">H43-H45</f>
        <v>0</v>
      </c>
      <c r="I33" s="33"/>
      <c r="J33" s="57" t="n">
        <f aca="false">J43-J45</f>
        <v>0</v>
      </c>
      <c r="K33" s="32"/>
      <c r="L33" s="56" t="n">
        <f aca="false">L43-L45</f>
        <v>0</v>
      </c>
      <c r="M33" s="56"/>
      <c r="N33" s="56" t="n">
        <f aca="false">N43-N45</f>
        <v>0</v>
      </c>
      <c r="O33" s="56"/>
      <c r="P33" s="56" t="n">
        <f aca="false">P43-P45</f>
        <v>0</v>
      </c>
      <c r="Q33" s="56"/>
      <c r="R33" s="56" t="n">
        <f aca="false">R43-R45</f>
        <v>0</v>
      </c>
      <c r="S33" s="56"/>
      <c r="T33" s="32"/>
      <c r="U33" s="56" t="n">
        <f aca="false">U43-U45</f>
        <v>0</v>
      </c>
      <c r="W33" s="58"/>
      <c r="X33" s="58"/>
      <c r="Y33" s="58"/>
      <c r="Z33" s="58"/>
      <c r="AA33" s="29"/>
    </row>
    <row r="34" s="59" customFormat="true" ht="6" hidden="true" customHeight="true" outlineLevel="0" collapsed="false">
      <c r="B34" s="30"/>
      <c r="C34" s="21"/>
      <c r="D34" s="56"/>
      <c r="E34" s="32"/>
      <c r="F34" s="56"/>
      <c r="G34" s="32"/>
      <c r="H34" s="56"/>
      <c r="I34" s="33"/>
      <c r="J34" s="57"/>
      <c r="K34" s="32"/>
      <c r="L34" s="56"/>
      <c r="M34" s="56"/>
      <c r="N34" s="56"/>
      <c r="O34" s="56"/>
      <c r="P34" s="56"/>
      <c r="Q34" s="56"/>
      <c r="R34" s="56"/>
      <c r="S34" s="56"/>
      <c r="T34" s="32"/>
      <c r="U34" s="56"/>
      <c r="W34" s="60"/>
      <c r="X34" s="60"/>
      <c r="Y34" s="60"/>
      <c r="Z34" s="60"/>
      <c r="AA34" s="61"/>
    </row>
    <row r="35" customFormat="false" ht="12" hidden="false" customHeight="true" outlineLevel="0" collapsed="false">
      <c r="B35" s="70" t="s">
        <v>52</v>
      </c>
      <c r="C35" s="21" t="s">
        <v>53</v>
      </c>
      <c r="D35" s="71" t="n">
        <f aca="false">IF(D22&lt;=D23,D10/2,D10)</f>
        <v>5230891.98</v>
      </c>
      <c r="E35" s="72"/>
      <c r="F35" s="71" t="n">
        <f aca="false">IF(F22&lt;=F23,F10/2,F10)</f>
        <v>5230891.98</v>
      </c>
      <c r="G35" s="72"/>
      <c r="H35" s="71" t="n">
        <f aca="false">IF(H22&lt;=H23,H10/2,H10)</f>
        <v>5230891.98</v>
      </c>
      <c r="I35" s="71"/>
      <c r="J35" s="71" t="n">
        <f aca="false">IF(J22&lt;=J23,J10/2,J10)</f>
        <v>3699040.49</v>
      </c>
      <c r="K35" s="72"/>
      <c r="L35" s="71" t="n">
        <f aca="false">IF(L22&lt;=L23,L10/2,L10)</f>
        <v>3699040.49</v>
      </c>
      <c r="M35" s="71"/>
      <c r="N35" s="71" t="n">
        <f aca="false">IF(N22&lt;=N23,N10/2,N10)</f>
        <v>3699040.49</v>
      </c>
      <c r="O35" s="71"/>
      <c r="P35" s="71" t="n">
        <f aca="false">IF(P22&lt;=P23,P10/2,P10)</f>
        <v>3699040.49</v>
      </c>
      <c r="Q35" s="71"/>
      <c r="R35" s="71" t="n">
        <f aca="false">IF(R22&lt;=R23,R10/2,R10)</f>
        <v>3699040.49</v>
      </c>
      <c r="S35" s="71"/>
      <c r="T35" s="72"/>
      <c r="U35" s="71" t="n">
        <f aca="false">IF(U22&lt;=U23,U10/2,U10)</f>
        <v>3699040.49</v>
      </c>
    </row>
    <row r="36" customFormat="false" ht="12" hidden="false" customHeight="true" outlineLevel="0" collapsed="false">
      <c r="B36" s="70" t="s">
        <v>54</v>
      </c>
      <c r="C36" s="21" t="s">
        <v>55</v>
      </c>
      <c r="D36" s="75" t="n">
        <v>2615445.99</v>
      </c>
      <c r="E36" s="75" t="n">
        <v>0</v>
      </c>
      <c r="F36" s="75" t="n">
        <f aca="false">D36+E36</f>
        <v>2615445.99</v>
      </c>
      <c r="G36" s="75"/>
      <c r="H36" s="75" t="n">
        <f aca="false">F36+G36</f>
        <v>2615445.99</v>
      </c>
      <c r="I36" s="76" t="n">
        <v>0</v>
      </c>
      <c r="J36" s="76" t="n">
        <f aca="false">H36+I36</f>
        <v>2615445.99</v>
      </c>
      <c r="K36" s="75" t="n">
        <f aca="false">K10*50/100</f>
        <v>0</v>
      </c>
      <c r="L36" s="75" t="n">
        <f aca="false">J36+K36</f>
        <v>2615445.99</v>
      </c>
      <c r="M36" s="75" t="n">
        <v>0</v>
      </c>
      <c r="N36" s="75" t="n">
        <f aca="false">L36+M36</f>
        <v>2615445.99</v>
      </c>
      <c r="O36" s="75" t="n">
        <v>0</v>
      </c>
      <c r="P36" s="75" t="n">
        <f aca="false">N36+O36</f>
        <v>2615445.99</v>
      </c>
      <c r="Q36" s="75"/>
      <c r="R36" s="75" t="n">
        <f aca="false">P36+Q36</f>
        <v>2615445.99</v>
      </c>
      <c r="S36" s="75"/>
      <c r="T36" s="75" t="n">
        <v>0</v>
      </c>
      <c r="U36" s="75" t="n">
        <f aca="false">R36+T36</f>
        <v>2615445.99</v>
      </c>
    </row>
    <row r="37" customFormat="false" ht="0.75" hidden="false" customHeight="true" outlineLevel="0" collapsed="false">
      <c r="B37" s="70"/>
      <c r="C37" s="21"/>
      <c r="D37" s="77"/>
      <c r="E37" s="77"/>
      <c r="F37" s="77"/>
      <c r="G37" s="77"/>
      <c r="H37" s="77"/>
      <c r="I37" s="78"/>
      <c r="J37" s="79"/>
      <c r="K37" s="80"/>
      <c r="L37" s="77"/>
      <c r="M37" s="77"/>
      <c r="N37" s="77"/>
      <c r="O37" s="77"/>
      <c r="P37" s="77"/>
      <c r="Q37" s="77"/>
      <c r="R37" s="77"/>
      <c r="S37" s="77"/>
      <c r="T37" s="80"/>
      <c r="U37" s="77"/>
    </row>
    <row r="38" customFormat="false" ht="12.75" hidden="false" customHeight="true" outlineLevel="0" collapsed="false">
      <c r="B38" s="70" t="n">
        <v>6</v>
      </c>
      <c r="C38" s="21" t="s">
        <v>56</v>
      </c>
      <c r="D38" s="81" t="n">
        <v>0</v>
      </c>
      <c r="E38" s="81"/>
      <c r="F38" s="81" t="n">
        <v>0</v>
      </c>
      <c r="G38" s="81"/>
      <c r="H38" s="81" t="n">
        <v>0</v>
      </c>
      <c r="I38" s="82"/>
      <c r="J38" s="83" t="n">
        <v>0</v>
      </c>
      <c r="K38" s="84"/>
      <c r="L38" s="81" t="n">
        <v>0</v>
      </c>
      <c r="M38" s="81"/>
      <c r="N38" s="81" t="n">
        <v>0</v>
      </c>
      <c r="O38" s="81"/>
      <c r="P38" s="81" t="n">
        <v>0</v>
      </c>
      <c r="Q38" s="81"/>
      <c r="R38" s="81" t="n">
        <v>0</v>
      </c>
      <c r="S38" s="81"/>
      <c r="T38" s="84"/>
      <c r="U38" s="81" t="n">
        <v>0</v>
      </c>
    </row>
    <row r="39" customFormat="false" ht="13.5" hidden="false" customHeight="false" outlineLevel="0" collapsed="false">
      <c r="B39" s="85" t="s">
        <v>57</v>
      </c>
      <c r="C39" s="86" t="s">
        <v>58</v>
      </c>
      <c r="D39" s="77" t="n">
        <f aca="false">SUM(D40:D42)-SUM(D43:D45)</f>
        <v>0</v>
      </c>
      <c r="E39" s="81"/>
      <c r="F39" s="77" t="n">
        <f aca="false">SUM(F40:F42)-SUM(F43:F45)</f>
        <v>0</v>
      </c>
      <c r="G39" s="81"/>
      <c r="H39" s="77" t="n">
        <v>0</v>
      </c>
      <c r="I39" s="83"/>
      <c r="J39" s="79" t="n">
        <v>0</v>
      </c>
      <c r="K39" s="81"/>
      <c r="L39" s="77" t="n">
        <v>0</v>
      </c>
      <c r="M39" s="77"/>
      <c r="N39" s="77" t="n">
        <v>0</v>
      </c>
      <c r="O39" s="77"/>
      <c r="P39" s="77" t="n">
        <v>0</v>
      </c>
      <c r="Q39" s="77"/>
      <c r="R39" s="77" t="n">
        <v>0</v>
      </c>
      <c r="S39" s="77"/>
      <c r="T39" s="81"/>
      <c r="U39" s="77" t="n">
        <v>0</v>
      </c>
    </row>
    <row r="40" customFormat="false" ht="13.5" hidden="false" customHeight="false" outlineLevel="0" collapsed="false">
      <c r="B40" s="87" t="s">
        <v>59</v>
      </c>
      <c r="C40" s="25" t="s">
        <v>60</v>
      </c>
      <c r="D40" s="88"/>
      <c r="E40" s="89"/>
      <c r="F40" s="88"/>
      <c r="G40" s="90"/>
      <c r="H40" s="88"/>
      <c r="I40" s="91"/>
      <c r="J40" s="92"/>
      <c r="K40" s="93"/>
      <c r="L40" s="88"/>
      <c r="M40" s="88"/>
      <c r="N40" s="88"/>
      <c r="O40" s="88"/>
      <c r="P40" s="88"/>
      <c r="Q40" s="88"/>
      <c r="R40" s="88"/>
      <c r="S40" s="88"/>
      <c r="T40" s="94"/>
      <c r="U40" s="88"/>
      <c r="Z40" s="53"/>
      <c r="AB40" s="95"/>
    </row>
    <row r="41" customFormat="false" ht="13.5" hidden="false" customHeight="false" outlineLevel="0" collapsed="false">
      <c r="B41" s="96" t="s">
        <v>61</v>
      </c>
      <c r="C41" s="25" t="s">
        <v>62</v>
      </c>
      <c r="D41" s="97"/>
      <c r="E41" s="98"/>
      <c r="F41" s="97"/>
      <c r="G41" s="81" t="n">
        <v>0</v>
      </c>
      <c r="H41" s="99" t="n">
        <v>0</v>
      </c>
      <c r="I41" s="91"/>
      <c r="J41" s="100" t="n">
        <v>0</v>
      </c>
      <c r="K41" s="93"/>
      <c r="L41" s="99" t="n">
        <v>0</v>
      </c>
      <c r="M41" s="99"/>
      <c r="N41" s="99" t="n">
        <v>0</v>
      </c>
      <c r="O41" s="99"/>
      <c r="P41" s="99" t="n">
        <v>0</v>
      </c>
      <c r="Q41" s="99"/>
      <c r="R41" s="99" t="n">
        <v>0</v>
      </c>
      <c r="S41" s="99"/>
      <c r="T41" s="94"/>
      <c r="U41" s="99" t="n">
        <v>0</v>
      </c>
    </row>
    <row r="42" customFormat="false" ht="13.5" hidden="false" customHeight="false" outlineLevel="0" collapsed="false">
      <c r="B42" s="101" t="s">
        <v>63</v>
      </c>
      <c r="C42" s="25" t="s">
        <v>64</v>
      </c>
      <c r="D42" s="97"/>
      <c r="E42" s="89"/>
      <c r="F42" s="97"/>
      <c r="G42" s="90"/>
      <c r="H42" s="97"/>
      <c r="I42" s="91"/>
      <c r="J42" s="102"/>
      <c r="K42" s="93"/>
      <c r="L42" s="97"/>
      <c r="M42" s="97"/>
      <c r="N42" s="97"/>
      <c r="O42" s="97"/>
      <c r="P42" s="97"/>
      <c r="Q42" s="97"/>
      <c r="R42" s="97"/>
      <c r="S42" s="97"/>
      <c r="T42" s="94"/>
      <c r="U42" s="97"/>
      <c r="AA42" s="51"/>
    </row>
    <row r="43" customFormat="false" ht="13.5" hidden="false" customHeight="false" outlineLevel="0" collapsed="false">
      <c r="B43" s="101" t="s">
        <v>65</v>
      </c>
      <c r="C43" s="25" t="s">
        <v>66</v>
      </c>
      <c r="D43" s="97"/>
      <c r="E43" s="89"/>
      <c r="F43" s="97"/>
      <c r="G43" s="90"/>
      <c r="H43" s="97"/>
      <c r="I43" s="91"/>
      <c r="J43" s="102"/>
      <c r="K43" s="93"/>
      <c r="L43" s="97"/>
      <c r="M43" s="97"/>
      <c r="N43" s="97"/>
      <c r="O43" s="97"/>
      <c r="P43" s="97"/>
      <c r="Q43" s="97"/>
      <c r="R43" s="97"/>
      <c r="S43" s="97"/>
      <c r="T43" s="94"/>
      <c r="U43" s="97"/>
      <c r="Z43" s="29"/>
      <c r="AB43" s="103"/>
    </row>
    <row r="44" customFormat="false" ht="13.5" hidden="false" customHeight="false" outlineLevel="0" collapsed="false">
      <c r="B44" s="101" t="s">
        <v>67</v>
      </c>
      <c r="C44" s="25" t="s">
        <v>68</v>
      </c>
      <c r="D44" s="97"/>
      <c r="E44" s="89"/>
      <c r="F44" s="97"/>
      <c r="G44" s="90"/>
      <c r="H44" s="97"/>
      <c r="I44" s="91"/>
      <c r="J44" s="102"/>
      <c r="K44" s="93"/>
      <c r="L44" s="97"/>
      <c r="M44" s="97"/>
      <c r="N44" s="97"/>
      <c r="O44" s="97"/>
      <c r="P44" s="97"/>
      <c r="Q44" s="97"/>
      <c r="R44" s="97"/>
      <c r="S44" s="97"/>
      <c r="T44" s="94"/>
      <c r="U44" s="97"/>
    </row>
    <row r="45" customFormat="false" ht="10.5" hidden="false" customHeight="true" outlineLevel="0" collapsed="false">
      <c r="B45" s="101" t="s">
        <v>69</v>
      </c>
      <c r="C45" s="25" t="s">
        <v>70</v>
      </c>
      <c r="D45" s="97"/>
      <c r="E45" s="89"/>
      <c r="F45" s="97"/>
      <c r="G45" s="90"/>
      <c r="H45" s="97"/>
      <c r="I45" s="91"/>
      <c r="J45" s="102"/>
      <c r="K45" s="93"/>
      <c r="L45" s="97"/>
      <c r="M45" s="97"/>
      <c r="N45" s="97"/>
      <c r="O45" s="97"/>
      <c r="P45" s="97"/>
      <c r="Q45" s="97"/>
      <c r="R45" s="97"/>
      <c r="S45" s="97"/>
      <c r="T45" s="94"/>
      <c r="U45" s="97"/>
      <c r="AA45" s="104"/>
    </row>
    <row r="46" customFormat="false" ht="2.25" hidden="true" customHeight="true" outlineLevel="0" collapsed="false">
      <c r="B46" s="20"/>
      <c r="C46" s="105"/>
      <c r="D46" s="105"/>
      <c r="E46" s="105"/>
      <c r="F46" s="105"/>
      <c r="G46" s="105"/>
      <c r="H46" s="105"/>
      <c r="I46" s="106"/>
      <c r="J46" s="106"/>
      <c r="K46" s="105"/>
      <c r="L46" s="105"/>
      <c r="M46" s="105"/>
      <c r="N46" s="105"/>
      <c r="O46" s="105"/>
      <c r="P46" s="105"/>
      <c r="Q46" s="105"/>
      <c r="R46" s="105"/>
      <c r="S46" s="105"/>
      <c r="T46" s="105"/>
      <c r="U46" s="105"/>
    </row>
    <row r="47" customFormat="false" ht="13.5" hidden="false" customHeight="false" outlineLevel="0" collapsed="false">
      <c r="B47" s="85" t="n">
        <v>7</v>
      </c>
      <c r="C47" s="107" t="s">
        <v>71</v>
      </c>
      <c r="D47" s="108" t="n">
        <f aca="false">+D51</f>
        <v>1164365.487</v>
      </c>
      <c r="E47" s="109"/>
      <c r="F47" s="108" t="n">
        <f aca="false">+F51</f>
        <v>1314365.487</v>
      </c>
      <c r="G47" s="75"/>
      <c r="H47" s="108" t="n">
        <f aca="false">+H51</f>
        <v>1336865.487</v>
      </c>
      <c r="I47" s="110"/>
      <c r="J47" s="111" t="n">
        <f aca="false">+J51</f>
        <v>1661943.837</v>
      </c>
      <c r="K47" s="112"/>
      <c r="L47" s="108" t="n">
        <f aca="false">+L51</f>
        <v>1661943.837</v>
      </c>
      <c r="M47" s="108"/>
      <c r="N47" s="108" t="n">
        <f aca="false">+N51</f>
        <v>1661943.837</v>
      </c>
      <c r="O47" s="108"/>
      <c r="P47" s="108" t="n">
        <f aca="false">+P51</f>
        <v>1661943.837</v>
      </c>
      <c r="Q47" s="108"/>
      <c r="R47" s="108" t="n">
        <f aca="false">+R51</f>
        <v>1661943.837</v>
      </c>
      <c r="S47" s="108"/>
      <c r="T47" s="112"/>
      <c r="U47" s="108" t="n">
        <f aca="false">+U51</f>
        <v>1661943.837</v>
      </c>
    </row>
    <row r="48" customFormat="false" ht="13.5" hidden="false" customHeight="false" outlineLevel="0" collapsed="false">
      <c r="B48" s="101" t="s">
        <v>72</v>
      </c>
      <c r="C48" s="113" t="s">
        <v>73</v>
      </c>
      <c r="D48" s="114" t="n">
        <f aca="false">+D18</f>
        <v>7855536.58</v>
      </c>
      <c r="E48" s="115"/>
      <c r="F48" s="114" t="n">
        <f aca="false">+F18</f>
        <v>8855536.58</v>
      </c>
      <c r="G48" s="75"/>
      <c r="H48" s="114" t="n">
        <f aca="false">+H18</f>
        <v>9005536.58</v>
      </c>
      <c r="I48" s="116"/>
      <c r="J48" s="117" t="n">
        <f aca="false">+J18</f>
        <v>11172725.58</v>
      </c>
      <c r="K48" s="118"/>
      <c r="L48" s="114" t="n">
        <f aca="false">+L18</f>
        <v>11172725.58</v>
      </c>
      <c r="M48" s="114"/>
      <c r="N48" s="114" t="n">
        <f aca="false">+N18</f>
        <v>11172725.58</v>
      </c>
      <c r="O48" s="114"/>
      <c r="P48" s="114" t="n">
        <f aca="false">+P18</f>
        <v>11172725.58</v>
      </c>
      <c r="Q48" s="114"/>
      <c r="R48" s="114" t="n">
        <f aca="false">+R18</f>
        <v>11172725.58</v>
      </c>
      <c r="S48" s="114"/>
      <c r="T48" s="118"/>
      <c r="U48" s="114" t="n">
        <f aca="false">+U18</f>
        <v>11172725.58</v>
      </c>
    </row>
    <row r="49" customFormat="false" ht="13.5" hidden="false" customHeight="false" outlineLevel="0" collapsed="false">
      <c r="B49" s="101" t="s">
        <v>74</v>
      </c>
      <c r="C49" s="113" t="s">
        <v>75</v>
      </c>
      <c r="D49" s="114" t="n">
        <f aca="false">+D16</f>
        <v>93100</v>
      </c>
      <c r="E49" s="119"/>
      <c r="F49" s="114" t="n">
        <f aca="false">+F16</f>
        <v>93100</v>
      </c>
      <c r="G49" s="75"/>
      <c r="H49" s="114" t="n">
        <f aca="false">+H16</f>
        <v>93100</v>
      </c>
      <c r="I49" s="116"/>
      <c r="J49" s="117" t="n">
        <f aca="false">+J16</f>
        <v>93100</v>
      </c>
      <c r="K49" s="118"/>
      <c r="L49" s="114" t="n">
        <f aca="false">+L16</f>
        <v>93100</v>
      </c>
      <c r="M49" s="114"/>
      <c r="N49" s="114" t="n">
        <f aca="false">+N16</f>
        <v>93100</v>
      </c>
      <c r="O49" s="114"/>
      <c r="P49" s="114" t="n">
        <f aca="false">+P16</f>
        <v>93100</v>
      </c>
      <c r="Q49" s="114"/>
      <c r="R49" s="114" t="n">
        <f aca="false">+R16</f>
        <v>93100</v>
      </c>
      <c r="S49" s="114"/>
      <c r="T49" s="118"/>
      <c r="U49" s="114" t="n">
        <f aca="false">+U16</f>
        <v>93100</v>
      </c>
    </row>
    <row r="50" customFormat="false" ht="13.5" hidden="false" customHeight="false" outlineLevel="0" collapsed="false">
      <c r="B50" s="101" t="s">
        <v>76</v>
      </c>
      <c r="C50" s="113" t="s">
        <v>77</v>
      </c>
      <c r="D50" s="114" t="n">
        <f aca="false">D48-D49</f>
        <v>7762436.58</v>
      </c>
      <c r="E50" s="119"/>
      <c r="F50" s="114" t="n">
        <f aca="false">F48-F49</f>
        <v>8762436.58</v>
      </c>
      <c r="G50" s="75"/>
      <c r="H50" s="114" t="n">
        <f aca="false">H48-H49</f>
        <v>8912436.58</v>
      </c>
      <c r="I50" s="116"/>
      <c r="J50" s="117" t="n">
        <f aca="false">J48-J49</f>
        <v>11079625.58</v>
      </c>
      <c r="K50" s="118"/>
      <c r="L50" s="114" t="n">
        <f aca="false">L48-L49</f>
        <v>11079625.58</v>
      </c>
      <c r="M50" s="114"/>
      <c r="N50" s="114" t="n">
        <f aca="false">N48-N49</f>
        <v>11079625.58</v>
      </c>
      <c r="O50" s="114"/>
      <c r="P50" s="114" t="n">
        <f aca="false">P48-P49</f>
        <v>11079625.58</v>
      </c>
      <c r="Q50" s="114"/>
      <c r="R50" s="114" t="n">
        <f aca="false">R48-R49</f>
        <v>11079625.58</v>
      </c>
      <c r="S50" s="114"/>
      <c r="T50" s="118"/>
      <c r="U50" s="114" t="n">
        <f aca="false">U48-U49</f>
        <v>11079625.58</v>
      </c>
    </row>
    <row r="51" customFormat="false" ht="14.25" hidden="false" customHeight="true" outlineLevel="0" collapsed="false">
      <c r="B51" s="101" t="s">
        <v>78</v>
      </c>
      <c r="C51" s="113" t="s">
        <v>79</v>
      </c>
      <c r="D51" s="114" t="n">
        <f aca="false">D50*15/100</f>
        <v>1164365.487</v>
      </c>
      <c r="E51" s="119"/>
      <c r="F51" s="114" t="n">
        <f aca="false">F50*15/100</f>
        <v>1314365.487</v>
      </c>
      <c r="G51" s="75"/>
      <c r="H51" s="114" t="n">
        <f aca="false">H50*15/100</f>
        <v>1336865.487</v>
      </c>
      <c r="I51" s="116"/>
      <c r="J51" s="117" t="n">
        <f aca="false">J50*15/100</f>
        <v>1661943.837</v>
      </c>
      <c r="K51" s="118"/>
      <c r="L51" s="114" t="n">
        <f aca="false">L50*15/100</f>
        <v>1661943.837</v>
      </c>
      <c r="M51" s="114"/>
      <c r="N51" s="114" t="n">
        <f aca="false">N50*15/100</f>
        <v>1661943.837</v>
      </c>
      <c r="O51" s="114"/>
      <c r="P51" s="114" t="n">
        <f aca="false">P50*15/100</f>
        <v>1661943.837</v>
      </c>
      <c r="Q51" s="114"/>
      <c r="R51" s="114" t="n">
        <f aca="false">R50*15/100</f>
        <v>1661943.837</v>
      </c>
      <c r="S51" s="114"/>
      <c r="T51" s="118"/>
      <c r="U51" s="114" t="n">
        <f aca="false">U50*15/100</f>
        <v>1661943.837</v>
      </c>
    </row>
    <row r="52" customFormat="false" ht="12" hidden="false" customHeight="true" outlineLevel="0" collapsed="false">
      <c r="B52" s="85" t="s">
        <v>80</v>
      </c>
      <c r="C52" s="107" t="s">
        <v>81</v>
      </c>
      <c r="D52" s="120"/>
      <c r="E52" s="121"/>
      <c r="F52" s="120"/>
      <c r="G52" s="90"/>
      <c r="H52" s="120"/>
      <c r="I52" s="122"/>
      <c r="J52" s="122"/>
      <c r="K52" s="120"/>
      <c r="L52" s="120"/>
      <c r="M52" s="120"/>
      <c r="N52" s="120"/>
      <c r="O52" s="120"/>
      <c r="P52" s="120"/>
      <c r="Q52" s="120"/>
      <c r="R52" s="120"/>
      <c r="S52" s="120"/>
      <c r="T52" s="123"/>
      <c r="U52" s="120"/>
    </row>
    <row r="53" customFormat="false" ht="3" hidden="true" customHeight="true" outlineLevel="0" collapsed="false">
      <c r="B53" s="20"/>
      <c r="C53" s="105"/>
      <c r="D53" s="105"/>
      <c r="E53" s="105"/>
      <c r="F53" s="105"/>
      <c r="G53" s="105"/>
      <c r="H53" s="105"/>
      <c r="I53" s="106"/>
      <c r="J53" s="106"/>
      <c r="K53" s="105"/>
      <c r="L53" s="105"/>
      <c r="M53" s="105"/>
      <c r="N53" s="105"/>
      <c r="O53" s="105"/>
      <c r="P53" s="105"/>
      <c r="Q53" s="105"/>
      <c r="R53" s="105"/>
      <c r="S53" s="105"/>
      <c r="T53" s="105"/>
      <c r="U53" s="105"/>
    </row>
    <row r="54" customFormat="false" ht="11.25" hidden="false" customHeight="true" outlineLevel="0" collapsed="false">
      <c r="B54" s="19" t="s">
        <v>82</v>
      </c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</row>
    <row r="55" customFormat="false" ht="11.25" hidden="false" customHeight="true" outlineLevel="0" collapsed="false">
      <c r="B55" s="101" t="n">
        <v>1</v>
      </c>
      <c r="C55" s="113" t="s">
        <v>83</v>
      </c>
      <c r="D55" s="84"/>
      <c r="E55" s="84"/>
      <c r="F55" s="80" t="n">
        <f aca="false">D55+E55</f>
        <v>0</v>
      </c>
      <c r="G55" s="81"/>
      <c r="H55" s="77" t="n">
        <f aca="false">F55+G55</f>
        <v>0</v>
      </c>
      <c r="I55" s="82"/>
      <c r="J55" s="79" t="n">
        <f aca="false">H55+I55</f>
        <v>0</v>
      </c>
      <c r="K55" s="84"/>
      <c r="L55" s="77" t="n">
        <f aca="false">J55+K55</f>
        <v>0</v>
      </c>
      <c r="M55" s="77"/>
      <c r="N55" s="77" t="n">
        <f aca="false">L55+M55</f>
        <v>0</v>
      </c>
      <c r="O55" s="77"/>
      <c r="P55" s="77" t="n">
        <f aca="false">N55+O55</f>
        <v>0</v>
      </c>
      <c r="Q55" s="77"/>
      <c r="R55" s="77" t="n">
        <f aca="false">P55+Q55</f>
        <v>0</v>
      </c>
      <c r="S55" s="77"/>
      <c r="T55" s="81"/>
      <c r="U55" s="77" t="n">
        <f aca="false">J55+T55</f>
        <v>0</v>
      </c>
    </row>
    <row r="56" customFormat="false" ht="10.5" hidden="false" customHeight="true" outlineLevel="0" collapsed="false">
      <c r="B56" s="101" t="n">
        <v>2</v>
      </c>
      <c r="C56" s="113" t="s">
        <v>84</v>
      </c>
      <c r="D56" s="84"/>
      <c r="E56" s="84"/>
      <c r="F56" s="80" t="n">
        <f aca="false">+D56+E56</f>
        <v>0</v>
      </c>
      <c r="G56" s="81"/>
      <c r="H56" s="80" t="n">
        <f aca="false">+F56+G56</f>
        <v>0</v>
      </c>
      <c r="I56" s="83"/>
      <c r="J56" s="78" t="n">
        <f aca="false">+H56+I56</f>
        <v>0</v>
      </c>
      <c r="K56" s="81"/>
      <c r="L56" s="80" t="n">
        <f aca="false">+J56+K56</f>
        <v>0</v>
      </c>
      <c r="M56" s="80"/>
      <c r="N56" s="80" t="n">
        <f aca="false">+L56+M56</f>
        <v>0</v>
      </c>
      <c r="O56" s="80"/>
      <c r="P56" s="80" t="n">
        <f aca="false">+N56+O56</f>
        <v>0</v>
      </c>
      <c r="Q56" s="80"/>
      <c r="R56" s="80" t="n">
        <f aca="false">+P56+Q56</f>
        <v>0</v>
      </c>
      <c r="S56" s="80"/>
      <c r="T56" s="81"/>
      <c r="U56" s="80" t="n">
        <f aca="false">+J56+T56</f>
        <v>0</v>
      </c>
    </row>
    <row r="57" customFormat="false" ht="11.25" hidden="false" customHeight="true" outlineLevel="0" collapsed="false">
      <c r="B57" s="101" t="n">
        <v>3</v>
      </c>
      <c r="C57" s="113" t="s">
        <v>85</v>
      </c>
      <c r="D57" s="84"/>
      <c r="E57" s="84"/>
      <c r="F57" s="80" t="n">
        <f aca="false">F55+F56</f>
        <v>0</v>
      </c>
      <c r="G57" s="81"/>
      <c r="H57" s="80" t="n">
        <f aca="false">+F57+G57</f>
        <v>0</v>
      </c>
      <c r="I57" s="83"/>
      <c r="J57" s="78" t="n">
        <f aca="false">+H57+I57</f>
        <v>0</v>
      </c>
      <c r="K57" s="81"/>
      <c r="L57" s="80" t="n">
        <f aca="false">+J57+K57</f>
        <v>0</v>
      </c>
      <c r="M57" s="80"/>
      <c r="N57" s="80" t="n">
        <f aca="false">+L57+M57</f>
        <v>0</v>
      </c>
      <c r="O57" s="80"/>
      <c r="P57" s="80" t="n">
        <f aca="false">+N57+O57</f>
        <v>0</v>
      </c>
      <c r="Q57" s="80"/>
      <c r="R57" s="80" t="n">
        <f aca="false">+P57+Q57</f>
        <v>0</v>
      </c>
      <c r="S57" s="80"/>
      <c r="T57" s="81"/>
      <c r="U57" s="80" t="n">
        <f aca="false">+J57+T57</f>
        <v>0</v>
      </c>
    </row>
    <row r="58" customFormat="false" ht="12" hidden="false" customHeight="true" outlineLevel="0" collapsed="false">
      <c r="B58" s="124"/>
      <c r="C58" s="125" t="s">
        <v>86</v>
      </c>
      <c r="D58" s="126" t="n">
        <f aca="false">+D55+D56-D57</f>
        <v>0</v>
      </c>
      <c r="E58" s="127"/>
      <c r="F58" s="126" t="n">
        <f aca="false">+D58+E58</f>
        <v>0</v>
      </c>
      <c r="G58" s="128"/>
      <c r="H58" s="126" t="n">
        <f aca="false">+F58+G58</f>
        <v>0</v>
      </c>
      <c r="I58" s="129"/>
      <c r="J58" s="130" t="n">
        <f aca="false">+H58+I58</f>
        <v>0</v>
      </c>
      <c r="K58" s="128"/>
      <c r="L58" s="126" t="n">
        <f aca="false">+J58+K58</f>
        <v>0</v>
      </c>
      <c r="M58" s="126"/>
      <c r="N58" s="126" t="n">
        <f aca="false">+L58+M58</f>
        <v>0</v>
      </c>
      <c r="O58" s="126"/>
      <c r="P58" s="126" t="n">
        <f aca="false">+N58+O58</f>
        <v>0</v>
      </c>
      <c r="Q58" s="126"/>
      <c r="R58" s="126" t="n">
        <f aca="false">+P58+Q58</f>
        <v>0</v>
      </c>
      <c r="S58" s="126"/>
      <c r="T58" s="128"/>
      <c r="U58" s="126" t="n">
        <f aca="false">+J58+T58</f>
        <v>0</v>
      </c>
    </row>
    <row r="59" customFormat="false" ht="31.5" hidden="false" customHeight="true" outlineLevel="0" collapsed="false">
      <c r="B59" s="131"/>
      <c r="C59" s="132" t="s">
        <v>94</v>
      </c>
      <c r="D59" s="132"/>
      <c r="E59" s="132"/>
      <c r="F59" s="132"/>
      <c r="G59" s="132"/>
      <c r="H59" s="132"/>
      <c r="I59" s="132"/>
      <c r="J59" s="132"/>
      <c r="K59" s="132"/>
      <c r="L59" s="132"/>
      <c r="M59" s="132"/>
      <c r="N59" s="132"/>
      <c r="O59" s="132"/>
      <c r="P59" s="132"/>
      <c r="Q59" s="132"/>
      <c r="R59" s="132"/>
      <c r="S59" s="132"/>
      <c r="T59" s="132"/>
      <c r="U59" s="132"/>
    </row>
    <row r="60" customFormat="false" ht="12.75" hidden="false" customHeight="false" outlineLevel="0" collapsed="false">
      <c r="C60" s="133"/>
      <c r="D60" s="59"/>
      <c r="E60" s="59"/>
      <c r="F60" s="59"/>
      <c r="G60" s="59"/>
      <c r="H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</row>
    <row r="61" customFormat="false" ht="12.75" hidden="false" customHeight="false" outlineLevel="0" collapsed="false">
      <c r="C61" s="134"/>
    </row>
    <row r="63" customFormat="false" ht="15.75" hidden="false" customHeight="false" outlineLevel="0" collapsed="false">
      <c r="C63" s="135"/>
    </row>
    <row r="64" customFormat="false" ht="25.5" hidden="false" customHeight="true" outlineLevel="0" collapsed="false">
      <c r="C64" s="136"/>
      <c r="D64" s="136"/>
    </row>
    <row r="65" customFormat="false" ht="24" hidden="false" customHeight="true" outlineLevel="0" collapsed="false">
      <c r="C65" s="136"/>
      <c r="D65" s="136"/>
      <c r="E65" s="137"/>
      <c r="F65" s="137"/>
      <c r="G65" s="137"/>
      <c r="H65" s="137"/>
      <c r="I65" s="137"/>
      <c r="J65" s="137"/>
      <c r="K65" s="137"/>
      <c r="L65" s="137"/>
      <c r="M65" s="137"/>
      <c r="N65" s="137"/>
      <c r="O65" s="137"/>
      <c r="P65" s="137"/>
      <c r="Q65" s="137"/>
      <c r="R65" s="137"/>
      <c r="S65" s="137"/>
      <c r="T65" s="137"/>
      <c r="U65" s="137"/>
    </row>
    <row r="66" customFormat="false" ht="25.5" hidden="false" customHeight="true" outlineLevel="0" collapsed="false">
      <c r="C66" s="136"/>
      <c r="D66" s="136"/>
      <c r="E66" s="137"/>
      <c r="F66" s="137"/>
      <c r="G66" s="137"/>
      <c r="H66" s="137"/>
      <c r="I66" s="137"/>
      <c r="J66" s="137"/>
      <c r="K66" s="137"/>
      <c r="L66" s="137"/>
      <c r="M66" s="137"/>
      <c r="N66" s="137"/>
      <c r="O66" s="137"/>
      <c r="P66" s="137"/>
      <c r="Q66" s="137"/>
      <c r="R66" s="137"/>
      <c r="S66" s="137"/>
      <c r="T66" s="137"/>
      <c r="U66" s="137"/>
    </row>
  </sheetData>
  <mergeCells count="22">
    <mergeCell ref="B1:C1"/>
    <mergeCell ref="T1:V1"/>
    <mergeCell ref="T2:V2"/>
    <mergeCell ref="B3:U3"/>
    <mergeCell ref="B5:B6"/>
    <mergeCell ref="C5:C6"/>
    <mergeCell ref="D5:D6"/>
    <mergeCell ref="E5:F5"/>
    <mergeCell ref="G5:H5"/>
    <mergeCell ref="I5:J5"/>
    <mergeCell ref="K5:L5"/>
    <mergeCell ref="M5:N5"/>
    <mergeCell ref="O5:P5"/>
    <mergeCell ref="Q5:R5"/>
    <mergeCell ref="T5:U5"/>
    <mergeCell ref="B7:U7"/>
    <mergeCell ref="B28:B33"/>
    <mergeCell ref="B54:U54"/>
    <mergeCell ref="C59:U59"/>
    <mergeCell ref="C64:D64"/>
    <mergeCell ref="C65:D65"/>
    <mergeCell ref="C66:D66"/>
  </mergeCells>
  <printOptions headings="false" gridLines="false" gridLinesSet="true" horizontalCentered="false" verticalCentered="false"/>
  <pageMargins left="0" right="0" top="0" bottom="0" header="0.511805555555555" footer="0.511805555555555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1:AB66"/>
  <sheetViews>
    <sheetView showFormulas="false" showGridLines="true" showRowColHeaders="true" showZeros="true" rightToLeft="false" tabSelected="false" showOutlineSymbols="true" defaultGridColor="true" view="pageBreakPreview" topLeftCell="B1" colorId="64" zoomScale="90" zoomScaleNormal="100" zoomScalePageLayoutView="90" workbookViewId="0">
      <selection pane="topLeft" activeCell="V22" activeCellId="0" sqref="V22"/>
    </sheetView>
  </sheetViews>
  <sheetFormatPr defaultColWidth="9.01171875" defaultRowHeight="12.75" zeroHeight="false" outlineLevelRow="0" outlineLevelCol="0"/>
  <cols>
    <col collapsed="false" customWidth="true" hidden="true" outlineLevel="0" max="1" min="1" style="1" width="9.13"/>
    <col collapsed="false" customWidth="true" hidden="false" outlineLevel="0" max="2" min="2" style="1" width="4.71"/>
    <col collapsed="false" customWidth="true" hidden="false" outlineLevel="0" max="3" min="3" style="1" width="67.41"/>
    <col collapsed="false" customWidth="true" hidden="false" outlineLevel="0" max="4" min="4" style="1" width="11.86"/>
    <col collapsed="false" customWidth="true" hidden="false" outlineLevel="0" max="5" min="5" style="1" width="11.42"/>
    <col collapsed="false" customWidth="true" hidden="false" outlineLevel="0" max="6" min="6" style="1" width="13.43"/>
    <col collapsed="false" customWidth="true" hidden="false" outlineLevel="0" max="7" min="7" style="1" width="11.57"/>
    <col collapsed="false" customWidth="true" hidden="false" outlineLevel="0" max="8" min="8" style="1" width="14.69"/>
    <col collapsed="false" customWidth="true" hidden="false" outlineLevel="0" max="9" min="9" style="1" width="12.86"/>
    <col collapsed="false" customWidth="true" hidden="false" outlineLevel="0" max="10" min="10" style="1" width="12.57"/>
    <col collapsed="false" customWidth="true" hidden="true" outlineLevel="0" max="11" min="11" style="1" width="21.29"/>
    <col collapsed="false" customWidth="true" hidden="true" outlineLevel="0" max="12" min="12" style="1" width="21.86"/>
    <col collapsed="false" customWidth="true" hidden="true" outlineLevel="0" max="13" min="13" style="1" width="15.71"/>
    <col collapsed="false" customWidth="true" hidden="true" outlineLevel="0" max="14" min="14" style="1" width="16"/>
    <col collapsed="false" customWidth="true" hidden="true" outlineLevel="0" max="15" min="15" style="1" width="18.42"/>
    <col collapsed="false" customWidth="true" hidden="true" outlineLevel="0" max="16" min="16" style="1" width="22.43"/>
    <col collapsed="false" customWidth="true" hidden="true" outlineLevel="0" max="17" min="17" style="1" width="21.43"/>
    <col collapsed="false" customWidth="true" hidden="true" outlineLevel="0" max="18" min="18" style="1" width="12.71"/>
    <col collapsed="false" customWidth="true" hidden="true" outlineLevel="0" max="19" min="19" style="1" width="13.29"/>
    <col collapsed="false" customWidth="true" hidden="true" outlineLevel="0" max="20" min="20" style="1" width="9.85"/>
    <col collapsed="false" customWidth="true" hidden="true" outlineLevel="0" max="21" min="21" style="1" width="5.86"/>
    <col collapsed="false" customWidth="true" hidden="false" outlineLevel="0" max="23" min="22" style="1" width="10.71"/>
    <col collapsed="false" customWidth="true" hidden="false" outlineLevel="0" max="24" min="24" style="1" width="9.29"/>
    <col collapsed="false" customWidth="false" hidden="false" outlineLevel="0" max="25" min="25" style="1" width="9"/>
    <col collapsed="false" customWidth="true" hidden="false" outlineLevel="0" max="26" min="26" style="1" width="28.57"/>
    <col collapsed="false" customWidth="true" hidden="false" outlineLevel="0" max="27" min="27" style="1" width="13.7"/>
    <col collapsed="false" customWidth="true" hidden="false" outlineLevel="0" max="28" min="28" style="1" width="11.42"/>
    <col collapsed="false" customWidth="false" hidden="false" outlineLevel="0" max="256" min="29" style="1" width="9"/>
    <col collapsed="false" customWidth="true" hidden="true" outlineLevel="0" max="257" min="257" style="1" width="11.52"/>
    <col collapsed="false" customWidth="true" hidden="false" outlineLevel="0" max="258" min="258" style="1" width="4.71"/>
    <col collapsed="false" customWidth="true" hidden="false" outlineLevel="0" max="259" min="259" style="1" width="67.41"/>
    <col collapsed="false" customWidth="true" hidden="false" outlineLevel="0" max="260" min="260" style="1" width="11.86"/>
    <col collapsed="false" customWidth="true" hidden="false" outlineLevel="0" max="261" min="261" style="1" width="12.42"/>
    <col collapsed="false" customWidth="true" hidden="false" outlineLevel="0" max="262" min="262" style="1" width="11.3"/>
    <col collapsed="false" customWidth="true" hidden="true" outlineLevel="0" max="277" min="263" style="1" width="11.52"/>
    <col collapsed="false" customWidth="true" hidden="false" outlineLevel="0" max="279" min="278" style="1" width="10.71"/>
    <col collapsed="false" customWidth="true" hidden="false" outlineLevel="0" max="280" min="280" style="1" width="9.29"/>
    <col collapsed="false" customWidth="false" hidden="false" outlineLevel="0" max="281" min="281" style="1" width="9"/>
    <col collapsed="false" customWidth="true" hidden="false" outlineLevel="0" max="282" min="282" style="1" width="28.57"/>
    <col collapsed="false" customWidth="true" hidden="false" outlineLevel="0" max="283" min="283" style="1" width="13.7"/>
    <col collapsed="false" customWidth="true" hidden="false" outlineLevel="0" max="284" min="284" style="1" width="11.42"/>
    <col collapsed="false" customWidth="false" hidden="false" outlineLevel="0" max="512" min="285" style="1" width="9"/>
    <col collapsed="false" customWidth="true" hidden="true" outlineLevel="0" max="513" min="513" style="1" width="11.52"/>
    <col collapsed="false" customWidth="true" hidden="false" outlineLevel="0" max="514" min="514" style="1" width="4.71"/>
    <col collapsed="false" customWidth="true" hidden="false" outlineLevel="0" max="515" min="515" style="1" width="67.41"/>
    <col collapsed="false" customWidth="true" hidden="false" outlineLevel="0" max="516" min="516" style="1" width="11.86"/>
    <col collapsed="false" customWidth="true" hidden="false" outlineLevel="0" max="517" min="517" style="1" width="12.42"/>
    <col collapsed="false" customWidth="true" hidden="false" outlineLevel="0" max="518" min="518" style="1" width="11.3"/>
    <col collapsed="false" customWidth="true" hidden="true" outlineLevel="0" max="533" min="519" style="1" width="11.52"/>
    <col collapsed="false" customWidth="true" hidden="false" outlineLevel="0" max="535" min="534" style="1" width="10.71"/>
    <col collapsed="false" customWidth="true" hidden="false" outlineLevel="0" max="536" min="536" style="1" width="9.29"/>
    <col collapsed="false" customWidth="false" hidden="false" outlineLevel="0" max="537" min="537" style="1" width="9"/>
    <col collapsed="false" customWidth="true" hidden="false" outlineLevel="0" max="538" min="538" style="1" width="28.57"/>
    <col collapsed="false" customWidth="true" hidden="false" outlineLevel="0" max="539" min="539" style="1" width="13.7"/>
    <col collapsed="false" customWidth="true" hidden="false" outlineLevel="0" max="540" min="540" style="1" width="11.42"/>
    <col collapsed="false" customWidth="false" hidden="false" outlineLevel="0" max="768" min="541" style="1" width="9"/>
    <col collapsed="false" customWidth="true" hidden="true" outlineLevel="0" max="769" min="769" style="1" width="11.52"/>
    <col collapsed="false" customWidth="true" hidden="false" outlineLevel="0" max="770" min="770" style="1" width="4.71"/>
    <col collapsed="false" customWidth="true" hidden="false" outlineLevel="0" max="771" min="771" style="1" width="67.41"/>
    <col collapsed="false" customWidth="true" hidden="false" outlineLevel="0" max="772" min="772" style="1" width="11.86"/>
    <col collapsed="false" customWidth="true" hidden="false" outlineLevel="0" max="773" min="773" style="1" width="12.42"/>
    <col collapsed="false" customWidth="true" hidden="false" outlineLevel="0" max="774" min="774" style="1" width="11.3"/>
    <col collapsed="false" customWidth="true" hidden="true" outlineLevel="0" max="789" min="775" style="1" width="11.52"/>
    <col collapsed="false" customWidth="true" hidden="false" outlineLevel="0" max="791" min="790" style="1" width="10.71"/>
    <col collapsed="false" customWidth="true" hidden="false" outlineLevel="0" max="792" min="792" style="1" width="9.29"/>
    <col collapsed="false" customWidth="false" hidden="false" outlineLevel="0" max="793" min="793" style="1" width="9"/>
    <col collapsed="false" customWidth="true" hidden="false" outlineLevel="0" max="794" min="794" style="1" width="28.57"/>
    <col collapsed="false" customWidth="true" hidden="false" outlineLevel="0" max="795" min="795" style="1" width="13.7"/>
    <col collapsed="false" customWidth="true" hidden="false" outlineLevel="0" max="796" min="796" style="1" width="11.42"/>
    <col collapsed="false" customWidth="false" hidden="false" outlineLevel="0" max="1024" min="797" style="1" width="9"/>
  </cols>
  <sheetData>
    <row r="1" customFormat="false" ht="12.75" hidden="false" customHeight="true" outlineLevel="0" collapsed="false">
      <c r="B1" s="2"/>
      <c r="C1" s="2"/>
      <c r="T1" s="3"/>
      <c r="U1" s="3"/>
      <c r="V1" s="3"/>
    </row>
    <row r="2" customFormat="false" ht="12.75" hidden="false" customHeight="true" outlineLevel="0" collapsed="false">
      <c r="T2" s="3"/>
      <c r="U2" s="3"/>
      <c r="V2" s="3"/>
    </row>
    <row r="3" customFormat="false" ht="19.5" hidden="false" customHeight="true" outlineLevel="0" collapsed="false">
      <c r="B3" s="4" t="s">
        <v>99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5"/>
    </row>
    <row r="4" customFormat="false" ht="13.5" hidden="false" customHeight="true" outlineLevel="0" collapsed="false">
      <c r="C4" s="6"/>
      <c r="D4" s="7"/>
      <c r="E4" s="7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8" t="s">
        <v>1</v>
      </c>
    </row>
    <row r="5" customFormat="false" ht="72" hidden="false" customHeight="true" outlineLevel="0" collapsed="false">
      <c r="B5" s="9" t="s">
        <v>2</v>
      </c>
      <c r="C5" s="10" t="s">
        <v>3</v>
      </c>
      <c r="D5" s="11" t="s">
        <v>4</v>
      </c>
      <c r="E5" s="12" t="s">
        <v>92</v>
      </c>
      <c r="F5" s="12"/>
      <c r="G5" s="13" t="s">
        <v>96</v>
      </c>
      <c r="H5" s="13"/>
      <c r="I5" s="12" t="s">
        <v>98</v>
      </c>
      <c r="J5" s="12"/>
      <c r="K5" s="12" t="s">
        <v>8</v>
      </c>
      <c r="L5" s="12"/>
      <c r="M5" s="12" t="s">
        <v>9</v>
      </c>
      <c r="N5" s="12"/>
      <c r="O5" s="12" t="s">
        <v>10</v>
      </c>
      <c r="P5" s="12"/>
      <c r="Q5" s="12" t="s">
        <v>11</v>
      </c>
      <c r="R5" s="12"/>
      <c r="S5" s="13"/>
      <c r="T5" s="12" t="s">
        <v>12</v>
      </c>
      <c r="U5" s="12"/>
    </row>
    <row r="6" customFormat="false" ht="41.25" hidden="false" customHeight="true" outlineLevel="0" collapsed="false">
      <c r="B6" s="9"/>
      <c r="C6" s="10"/>
      <c r="D6" s="11"/>
      <c r="E6" s="14" t="s">
        <v>13</v>
      </c>
      <c r="F6" s="15" t="s">
        <v>14</v>
      </c>
      <c r="G6" s="16" t="s">
        <v>13</v>
      </c>
      <c r="H6" s="17" t="s">
        <v>14</v>
      </c>
      <c r="I6" s="14" t="s">
        <v>13</v>
      </c>
      <c r="J6" s="15" t="s">
        <v>14</v>
      </c>
      <c r="K6" s="14" t="s">
        <v>13</v>
      </c>
      <c r="L6" s="15" t="s">
        <v>14</v>
      </c>
      <c r="M6" s="14" t="s">
        <v>13</v>
      </c>
      <c r="N6" s="15" t="s">
        <v>14</v>
      </c>
      <c r="O6" s="14" t="s">
        <v>13</v>
      </c>
      <c r="P6" s="15" t="s">
        <v>14</v>
      </c>
      <c r="Q6" s="14" t="s">
        <v>13</v>
      </c>
      <c r="R6" s="15" t="s">
        <v>14</v>
      </c>
      <c r="S6" s="18"/>
      <c r="T6" s="14" t="s">
        <v>13</v>
      </c>
      <c r="U6" s="15" t="s">
        <v>14</v>
      </c>
    </row>
    <row r="7" customFormat="false" ht="11.25" hidden="false" customHeight="true" outlineLevel="0" collapsed="false">
      <c r="B7" s="19" t="s">
        <v>15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</row>
    <row r="8" customFormat="false" ht="13.5" hidden="false" customHeight="false" outlineLevel="0" collapsed="false">
      <c r="B8" s="20" t="s">
        <v>16</v>
      </c>
      <c r="C8" s="21" t="s">
        <v>17</v>
      </c>
      <c r="D8" s="22" t="n">
        <f aca="false">+D10+D13</f>
        <v>7593991.98</v>
      </c>
      <c r="E8" s="22" t="n">
        <f aca="false">+E10+E13</f>
        <v>0</v>
      </c>
      <c r="F8" s="22" t="n">
        <f aca="false">+F10+F13</f>
        <v>7593991.98</v>
      </c>
      <c r="G8" s="22" t="n">
        <f aca="false">+G10+G13</f>
        <v>1150000</v>
      </c>
      <c r="H8" s="22" t="n">
        <f aca="false">+H10+H13</f>
        <v>8743991.98</v>
      </c>
      <c r="I8" s="23" t="n">
        <f aca="false">+I10+I13</f>
        <v>2167189</v>
      </c>
      <c r="J8" s="23" t="n">
        <f aca="false">+J10+J13</f>
        <v>10911180.98</v>
      </c>
      <c r="K8" s="22" t="n">
        <f aca="false">+K10+K13</f>
        <v>0</v>
      </c>
      <c r="L8" s="22" t="n">
        <f aca="false">+L10+L13</f>
        <v>10911180.98</v>
      </c>
      <c r="M8" s="22" t="n">
        <f aca="false">+M10+M13</f>
        <v>0</v>
      </c>
      <c r="N8" s="22" t="n">
        <f aca="false">+N10+N13</f>
        <v>10911180.98</v>
      </c>
      <c r="O8" s="22" t="n">
        <f aca="false">O10+O13</f>
        <v>0</v>
      </c>
      <c r="P8" s="22" t="n">
        <f aca="false">N8+O8</f>
        <v>10911180.98</v>
      </c>
      <c r="Q8" s="24" t="n">
        <f aca="false">Q10+Q13</f>
        <v>0</v>
      </c>
      <c r="R8" s="22" t="n">
        <f aca="false">P8+Q8</f>
        <v>10911180.98</v>
      </c>
      <c r="S8" s="24"/>
      <c r="T8" s="22" t="n">
        <f aca="false">+T10+T13</f>
        <v>0</v>
      </c>
      <c r="U8" s="22" t="n">
        <f aca="false">R8+T8</f>
        <v>10911180.98</v>
      </c>
    </row>
    <row r="9" customFormat="false" ht="10.5" hidden="false" customHeight="true" outlineLevel="0" collapsed="false">
      <c r="B9" s="20"/>
      <c r="C9" s="25" t="s">
        <v>18</v>
      </c>
      <c r="D9" s="26"/>
      <c r="E9" s="26"/>
      <c r="F9" s="26"/>
      <c r="G9" s="26"/>
      <c r="H9" s="26"/>
      <c r="I9" s="27"/>
      <c r="J9" s="27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</row>
    <row r="10" customFormat="false" ht="13.5" hidden="false" customHeight="false" outlineLevel="0" collapsed="false">
      <c r="B10" s="20" t="s">
        <v>19</v>
      </c>
      <c r="C10" s="21" t="s">
        <v>20</v>
      </c>
      <c r="D10" s="22" t="n">
        <f aca="false">D11+D12</f>
        <v>5230891.98</v>
      </c>
      <c r="E10" s="22" t="n">
        <f aca="false">E11+E12</f>
        <v>0</v>
      </c>
      <c r="F10" s="22" t="n">
        <f aca="false">F11+F12</f>
        <v>5230891.98</v>
      </c>
      <c r="G10" s="22" t="n">
        <f aca="false">G11+G12</f>
        <v>0</v>
      </c>
      <c r="H10" s="22" t="n">
        <f aca="false">H11+H12</f>
        <v>5230891.98</v>
      </c>
      <c r="I10" s="23" t="n">
        <f aca="false">I11+I12</f>
        <v>2167189</v>
      </c>
      <c r="J10" s="23" t="n">
        <f aca="false">J11+J12</f>
        <v>7398080.98</v>
      </c>
      <c r="K10" s="22" t="n">
        <f aca="false">K11+K12</f>
        <v>0</v>
      </c>
      <c r="L10" s="22" t="n">
        <f aca="false">L11+L12</f>
        <v>7398080.98</v>
      </c>
      <c r="M10" s="22" t="n">
        <f aca="false">M11+M12</f>
        <v>0</v>
      </c>
      <c r="N10" s="22" t="n">
        <f aca="false">N11+N12</f>
        <v>7398080.98</v>
      </c>
      <c r="O10" s="22" t="n">
        <f aca="false">O11+O12</f>
        <v>0</v>
      </c>
      <c r="P10" s="22" t="n">
        <f aca="false">N10+O10</f>
        <v>7398080.98</v>
      </c>
      <c r="Q10" s="24" t="n">
        <f aca="false">Q11+Q12</f>
        <v>0</v>
      </c>
      <c r="R10" s="22" t="n">
        <f aca="false">P10+Q10</f>
        <v>7398080.98</v>
      </c>
      <c r="S10" s="24"/>
      <c r="T10" s="22" t="n">
        <f aca="false">T11+T12</f>
        <v>0</v>
      </c>
      <c r="U10" s="22" t="n">
        <f aca="false">R10+T10</f>
        <v>7398080.98</v>
      </c>
    </row>
    <row r="11" customFormat="false" ht="13.5" hidden="false" customHeight="false" outlineLevel="0" collapsed="false">
      <c r="B11" s="20"/>
      <c r="C11" s="25" t="s">
        <v>21</v>
      </c>
      <c r="D11" s="26" t="n">
        <v>5202091.98</v>
      </c>
      <c r="E11" s="26" t="n">
        <v>0</v>
      </c>
      <c r="F11" s="24" t="n">
        <f aca="false">D11+E11</f>
        <v>5202091.98</v>
      </c>
      <c r="G11" s="26" t="n">
        <v>0</v>
      </c>
      <c r="H11" s="24" t="n">
        <f aca="false">F11+G11</f>
        <v>5202091.98</v>
      </c>
      <c r="I11" s="27" t="n">
        <v>2167189</v>
      </c>
      <c r="J11" s="28" t="n">
        <f aca="false">H11+I11</f>
        <v>7369280.98</v>
      </c>
      <c r="K11" s="26" t="n">
        <v>0</v>
      </c>
      <c r="L11" s="24" t="n">
        <f aca="false">J11+K11</f>
        <v>7369280.98</v>
      </c>
      <c r="M11" s="24"/>
      <c r="N11" s="24" t="n">
        <f aca="false">L11+M11</f>
        <v>7369280.98</v>
      </c>
      <c r="O11" s="24"/>
      <c r="P11" s="24" t="n">
        <f aca="false">N11+O11</f>
        <v>7369280.98</v>
      </c>
      <c r="Q11" s="24"/>
      <c r="R11" s="24" t="n">
        <f aca="false">P11+Q11</f>
        <v>7369280.98</v>
      </c>
      <c r="S11" s="24"/>
      <c r="T11" s="26" t="n">
        <v>0</v>
      </c>
      <c r="U11" s="24" t="n">
        <f aca="false">P11+T11</f>
        <v>7369280.98</v>
      </c>
    </row>
    <row r="12" customFormat="false" ht="13.5" hidden="false" customHeight="false" outlineLevel="0" collapsed="false">
      <c r="B12" s="20"/>
      <c r="C12" s="25" t="s">
        <v>22</v>
      </c>
      <c r="D12" s="26" t="n">
        <v>28800</v>
      </c>
      <c r="E12" s="26" t="n">
        <v>0</v>
      </c>
      <c r="F12" s="24" t="n">
        <f aca="false">D12+E12</f>
        <v>28800</v>
      </c>
      <c r="G12" s="26" t="n">
        <v>0</v>
      </c>
      <c r="H12" s="24" t="n">
        <f aca="false">F12+G12</f>
        <v>28800</v>
      </c>
      <c r="I12" s="27" t="n">
        <v>0</v>
      </c>
      <c r="J12" s="28" t="n">
        <f aca="false">H12+I12</f>
        <v>28800</v>
      </c>
      <c r="K12" s="26" t="n">
        <v>0</v>
      </c>
      <c r="L12" s="24" t="n">
        <f aca="false">J12+K12</f>
        <v>28800</v>
      </c>
      <c r="M12" s="24" t="n">
        <v>0</v>
      </c>
      <c r="N12" s="24" t="n">
        <f aca="false">L12+M12</f>
        <v>28800</v>
      </c>
      <c r="O12" s="24" t="n">
        <v>0</v>
      </c>
      <c r="P12" s="24" t="n">
        <f aca="false">N12+O12</f>
        <v>28800</v>
      </c>
      <c r="Q12" s="24"/>
      <c r="R12" s="24" t="n">
        <f aca="false">P12+Q12</f>
        <v>28800</v>
      </c>
      <c r="S12" s="24"/>
      <c r="T12" s="26" t="n">
        <v>0</v>
      </c>
      <c r="U12" s="24" t="n">
        <f aca="false">P12+T12</f>
        <v>28800</v>
      </c>
    </row>
    <row r="13" customFormat="false" ht="13.5" hidden="false" customHeight="false" outlineLevel="0" collapsed="false">
      <c r="B13" s="20" t="s">
        <v>23</v>
      </c>
      <c r="C13" s="21" t="s">
        <v>24</v>
      </c>
      <c r="D13" s="22" t="n">
        <f aca="false">SUM(D14:D17)</f>
        <v>2363100</v>
      </c>
      <c r="E13" s="22" t="n">
        <f aca="false">SUM(E14:E17)</f>
        <v>0</v>
      </c>
      <c r="F13" s="22" t="n">
        <f aca="false">SUM(F14:F17)</f>
        <v>2363100</v>
      </c>
      <c r="G13" s="22" t="n">
        <f aca="false">SUM(G14:G17)</f>
        <v>1150000</v>
      </c>
      <c r="H13" s="22" t="n">
        <f aca="false">SUM(H14:H17)</f>
        <v>3513100</v>
      </c>
      <c r="I13" s="23" t="n">
        <f aca="false">SUM(I14:I17)</f>
        <v>0</v>
      </c>
      <c r="J13" s="23" t="n">
        <f aca="false">SUM(J14:J17)</f>
        <v>3513100</v>
      </c>
      <c r="K13" s="22" t="n">
        <f aca="false">SUM(K14:K17)</f>
        <v>0</v>
      </c>
      <c r="L13" s="22" t="n">
        <f aca="false">SUM(L14:L17)</f>
        <v>3513100</v>
      </c>
      <c r="M13" s="22" t="n">
        <f aca="false">SUM(M14:M17)</f>
        <v>0</v>
      </c>
      <c r="N13" s="22" t="n">
        <f aca="false">SUM(N14:N17)</f>
        <v>3513100</v>
      </c>
      <c r="O13" s="22" t="n">
        <f aca="false">O14+O15+O16+O17</f>
        <v>0</v>
      </c>
      <c r="P13" s="22" t="n">
        <f aca="false">N13+O13</f>
        <v>3513100</v>
      </c>
      <c r="Q13" s="24" t="n">
        <f aca="false">Q14+Q15+Q16+Q17</f>
        <v>0</v>
      </c>
      <c r="R13" s="22" t="n">
        <f aca="false">P13+Q13</f>
        <v>3513100</v>
      </c>
      <c r="S13" s="24"/>
      <c r="T13" s="22" t="n">
        <f aca="false">SUM(T14:T17)</f>
        <v>0</v>
      </c>
      <c r="U13" s="22" t="n">
        <f aca="false">R13+T13</f>
        <v>3513100</v>
      </c>
    </row>
    <row r="14" customFormat="false" ht="13.5" hidden="false" customHeight="false" outlineLevel="0" collapsed="false">
      <c r="B14" s="20"/>
      <c r="C14" s="25" t="s">
        <v>25</v>
      </c>
      <c r="D14" s="26" t="n">
        <v>2270000</v>
      </c>
      <c r="E14" s="26"/>
      <c r="F14" s="24" t="n">
        <f aca="false">D14+E14</f>
        <v>2270000</v>
      </c>
      <c r="G14" s="26"/>
      <c r="H14" s="24" t="n">
        <f aca="false">F14+G14</f>
        <v>2270000</v>
      </c>
      <c r="I14" s="27"/>
      <c r="J14" s="27" t="n">
        <f aca="false">H14+I14</f>
        <v>2270000</v>
      </c>
      <c r="K14" s="26"/>
      <c r="L14" s="26" t="n">
        <f aca="false">J14+K14</f>
        <v>2270000</v>
      </c>
      <c r="M14" s="26"/>
      <c r="N14" s="26" t="n">
        <f aca="false">L14+M14</f>
        <v>2270000</v>
      </c>
      <c r="O14" s="26"/>
      <c r="P14" s="24" t="n">
        <f aca="false">N14+O14</f>
        <v>2270000</v>
      </c>
      <c r="Q14" s="24"/>
      <c r="R14" s="24" t="n">
        <f aca="false">P14+Q14</f>
        <v>2270000</v>
      </c>
      <c r="S14" s="24"/>
      <c r="T14" s="26"/>
      <c r="U14" s="24" t="n">
        <f aca="false">R14+T14</f>
        <v>2270000</v>
      </c>
      <c r="Z14" s="29"/>
    </row>
    <row r="15" customFormat="false" ht="13.5" hidden="false" customHeight="false" outlineLevel="0" collapsed="false">
      <c r="B15" s="20"/>
      <c r="C15" s="25" t="s">
        <v>26</v>
      </c>
      <c r="D15" s="26" t="n">
        <v>0</v>
      </c>
      <c r="E15" s="26"/>
      <c r="F15" s="24" t="n">
        <f aca="false">D15+E15</f>
        <v>0</v>
      </c>
      <c r="G15" s="26"/>
      <c r="H15" s="24" t="n">
        <f aca="false">F15+G15</f>
        <v>0</v>
      </c>
      <c r="I15" s="27" t="n">
        <v>0</v>
      </c>
      <c r="J15" s="27" t="n">
        <f aca="false">H15+I15</f>
        <v>0</v>
      </c>
      <c r="K15" s="26" t="n">
        <v>0</v>
      </c>
      <c r="L15" s="26" t="n">
        <f aca="false">J15+K15</f>
        <v>0</v>
      </c>
      <c r="M15" s="26"/>
      <c r="N15" s="26" t="n">
        <f aca="false">L15+M15</f>
        <v>0</v>
      </c>
      <c r="O15" s="26"/>
      <c r="P15" s="24" t="n">
        <f aca="false">N15+O15</f>
        <v>0</v>
      </c>
      <c r="Q15" s="24"/>
      <c r="R15" s="24" t="n">
        <f aca="false">P15+Q15</f>
        <v>0</v>
      </c>
      <c r="S15" s="24"/>
      <c r="T15" s="26"/>
      <c r="U15" s="24" t="n">
        <f aca="false">R15+T15</f>
        <v>0</v>
      </c>
    </row>
    <row r="16" customFormat="false" ht="13.5" hidden="false" customHeight="false" outlineLevel="0" collapsed="false">
      <c r="B16" s="20"/>
      <c r="C16" s="25" t="s">
        <v>27</v>
      </c>
      <c r="D16" s="26" t="n">
        <v>93100</v>
      </c>
      <c r="E16" s="26"/>
      <c r="F16" s="24" t="n">
        <f aca="false">D16+E16</f>
        <v>93100</v>
      </c>
      <c r="G16" s="26"/>
      <c r="H16" s="24" t="n">
        <f aca="false">F16+G16</f>
        <v>93100</v>
      </c>
      <c r="I16" s="27"/>
      <c r="J16" s="27" t="n">
        <f aca="false">H16+I16</f>
        <v>93100</v>
      </c>
      <c r="K16" s="26"/>
      <c r="L16" s="26" t="n">
        <f aca="false">J16+K16</f>
        <v>93100</v>
      </c>
      <c r="M16" s="26"/>
      <c r="N16" s="26" t="n">
        <f aca="false">L16+M16</f>
        <v>93100</v>
      </c>
      <c r="O16" s="26"/>
      <c r="P16" s="24" t="n">
        <f aca="false">N16+O16</f>
        <v>93100</v>
      </c>
      <c r="Q16" s="24"/>
      <c r="R16" s="24" t="n">
        <f aca="false">P16+Q16</f>
        <v>93100</v>
      </c>
      <c r="S16" s="24"/>
      <c r="T16" s="26"/>
      <c r="U16" s="24" t="n">
        <f aca="false">R16+T16</f>
        <v>93100</v>
      </c>
    </row>
    <row r="17" customFormat="false" ht="12" hidden="false" customHeight="true" outlineLevel="0" collapsed="false">
      <c r="B17" s="20"/>
      <c r="C17" s="25" t="s">
        <v>28</v>
      </c>
      <c r="D17" s="26" t="n">
        <v>0</v>
      </c>
      <c r="E17" s="26"/>
      <c r="F17" s="24" t="n">
        <f aca="false">D17+E17</f>
        <v>0</v>
      </c>
      <c r="G17" s="26" t="n">
        <v>1150000</v>
      </c>
      <c r="H17" s="24" t="n">
        <f aca="false">F17+G17</f>
        <v>1150000</v>
      </c>
      <c r="I17" s="27"/>
      <c r="J17" s="27" t="n">
        <f aca="false">H17+I17</f>
        <v>1150000</v>
      </c>
      <c r="K17" s="26"/>
      <c r="L17" s="26" t="n">
        <f aca="false">J17+K17</f>
        <v>1150000</v>
      </c>
      <c r="M17" s="26" t="n">
        <v>0</v>
      </c>
      <c r="N17" s="26" t="n">
        <f aca="false">L17+M17</f>
        <v>1150000</v>
      </c>
      <c r="O17" s="26" t="n">
        <v>0</v>
      </c>
      <c r="P17" s="24" t="n">
        <f aca="false">N17+O17</f>
        <v>1150000</v>
      </c>
      <c r="Q17" s="24"/>
      <c r="R17" s="24" t="n">
        <f aca="false">P17+Q17</f>
        <v>1150000</v>
      </c>
      <c r="S17" s="24"/>
      <c r="T17" s="26" t="n">
        <v>0</v>
      </c>
      <c r="U17" s="24" t="n">
        <f aca="false">R17+T17</f>
        <v>1150000</v>
      </c>
    </row>
    <row r="18" customFormat="false" ht="13.5" hidden="false" customHeight="false" outlineLevel="0" collapsed="false">
      <c r="B18" s="30" t="n">
        <v>2</v>
      </c>
      <c r="C18" s="31" t="s">
        <v>29</v>
      </c>
      <c r="D18" s="32" t="n">
        <v>7855536.58</v>
      </c>
      <c r="E18" s="26" t="n">
        <v>1000000</v>
      </c>
      <c r="F18" s="22" t="n">
        <f aca="false">E18+D18</f>
        <v>8855536.58</v>
      </c>
      <c r="G18" s="26" t="n">
        <v>150000</v>
      </c>
      <c r="H18" s="22" t="n">
        <f aca="false">+F18+G18</f>
        <v>9005536.58</v>
      </c>
      <c r="I18" s="33" t="n">
        <v>2167189</v>
      </c>
      <c r="J18" s="33" t="n">
        <f aca="false">+H18+I18</f>
        <v>11172725.58</v>
      </c>
      <c r="K18" s="32"/>
      <c r="L18" s="32" t="n">
        <f aca="false">+J18+K18</f>
        <v>11172725.58</v>
      </c>
      <c r="M18" s="32" t="n">
        <v>0</v>
      </c>
      <c r="N18" s="32" t="n">
        <f aca="false">+L18+M18</f>
        <v>11172725.58</v>
      </c>
      <c r="O18" s="32"/>
      <c r="P18" s="24" t="n">
        <f aca="false">N18+O18</f>
        <v>11172725.58</v>
      </c>
      <c r="Q18" s="24"/>
      <c r="R18" s="24" t="n">
        <f aca="false">P18+Q18</f>
        <v>11172725.58</v>
      </c>
      <c r="S18" s="24"/>
      <c r="T18" s="32" t="n">
        <v>0</v>
      </c>
      <c r="U18" s="32" t="n">
        <f aca="false">R18+T18</f>
        <v>11172725.58</v>
      </c>
    </row>
    <row r="19" customFormat="false" ht="13.5" hidden="false" customHeight="false" outlineLevel="0" collapsed="false">
      <c r="B19" s="20" t="s">
        <v>30</v>
      </c>
      <c r="C19" s="34" t="s">
        <v>31</v>
      </c>
      <c r="D19" s="27" t="n">
        <v>1581369.87</v>
      </c>
      <c r="E19" s="26"/>
      <c r="F19" s="22" t="n">
        <f aca="false">E19+D19</f>
        <v>1581369.87</v>
      </c>
      <c r="G19" s="26"/>
      <c r="H19" s="24" t="n">
        <f aca="false">+F19+G19</f>
        <v>1581369.87</v>
      </c>
      <c r="I19" s="27"/>
      <c r="J19" s="28" t="n">
        <f aca="false">+H19+I19</f>
        <v>1581369.87</v>
      </c>
      <c r="K19" s="26"/>
      <c r="L19" s="24" t="n">
        <f aca="false">+J19+K19</f>
        <v>1581369.87</v>
      </c>
      <c r="M19" s="24"/>
      <c r="N19" s="24" t="n">
        <f aca="false">+L19+M19</f>
        <v>1581369.87</v>
      </c>
      <c r="O19" s="24"/>
      <c r="P19" s="24" t="n">
        <f aca="false">+N19+O19</f>
        <v>1581369.87</v>
      </c>
      <c r="Q19" s="24"/>
      <c r="R19" s="24" t="n">
        <f aca="false">SUM(P19+Q19)</f>
        <v>1581369.87</v>
      </c>
      <c r="S19" s="24"/>
      <c r="T19" s="26"/>
      <c r="U19" s="24" t="n">
        <f aca="false">+J19+T19</f>
        <v>1581369.87</v>
      </c>
    </row>
    <row r="20" customFormat="false" ht="13.5" hidden="false" customHeight="false" outlineLevel="0" collapsed="false">
      <c r="B20" s="20" t="s">
        <v>32</v>
      </c>
      <c r="C20" s="35" t="s">
        <v>33</v>
      </c>
      <c r="D20" s="36"/>
      <c r="E20" s="26" t="n">
        <v>0</v>
      </c>
      <c r="F20" s="22" t="n">
        <f aca="false">E20+D20</f>
        <v>0</v>
      </c>
      <c r="G20" s="26"/>
      <c r="H20" s="24" t="n">
        <f aca="false">+F20+G20</f>
        <v>0</v>
      </c>
      <c r="I20" s="27"/>
      <c r="J20" s="28" t="n">
        <f aca="false">SUM(H20+I20)</f>
        <v>0</v>
      </c>
      <c r="K20" s="26"/>
      <c r="L20" s="24" t="n">
        <f aca="false">SUM(J20+K20)</f>
        <v>0</v>
      </c>
      <c r="M20" s="24"/>
      <c r="N20" s="24" t="n">
        <f aca="false">SUM(L20+M20)</f>
        <v>0</v>
      </c>
      <c r="O20" s="24"/>
      <c r="P20" s="24" t="n">
        <f aca="false">SUM(N20+O20)</f>
        <v>0</v>
      </c>
      <c r="Q20" s="24"/>
      <c r="R20" s="24" t="n">
        <f aca="false">SUM(P20+Q20)</f>
        <v>0</v>
      </c>
      <c r="S20" s="24"/>
      <c r="T20" s="26"/>
      <c r="U20" s="24" t="n">
        <f aca="false">SUM(J20+T20)</f>
        <v>0</v>
      </c>
    </row>
    <row r="21" customFormat="false" ht="13.5" hidden="false" customHeight="false" outlineLevel="0" collapsed="false">
      <c r="B21" s="20" t="s">
        <v>34</v>
      </c>
      <c r="C21" s="37" t="s">
        <v>35</v>
      </c>
      <c r="D21" s="38" t="n">
        <v>7855536.58</v>
      </c>
      <c r="E21" s="38" t="n">
        <f aca="false">E18+E20</f>
        <v>1000000</v>
      </c>
      <c r="F21" s="22" t="n">
        <f aca="false">E21+D21</f>
        <v>8855536.58</v>
      </c>
      <c r="G21" s="38" t="n">
        <f aca="false">G18+G20</f>
        <v>150000</v>
      </c>
      <c r="H21" s="22" t="n">
        <f aca="false">H18+H20</f>
        <v>9005536.58</v>
      </c>
      <c r="I21" s="39" t="n">
        <f aca="false">I18+I20</f>
        <v>2167189</v>
      </c>
      <c r="J21" s="28" t="n">
        <f aca="false">SUM(H21+I21)</f>
        <v>11172725.58</v>
      </c>
      <c r="K21" s="38" t="n">
        <f aca="false">K18+K20</f>
        <v>0</v>
      </c>
      <c r="L21" s="24" t="n">
        <f aca="false">SUM(J21+K21)</f>
        <v>11172725.58</v>
      </c>
      <c r="M21" s="38" t="n">
        <f aca="false">M18+M20</f>
        <v>0</v>
      </c>
      <c r="N21" s="24" t="n">
        <f aca="false">SUM(L21+M21)</f>
        <v>11172725.58</v>
      </c>
      <c r="O21" s="38" t="n">
        <f aca="false">O18+O20</f>
        <v>0</v>
      </c>
      <c r="P21" s="24" t="n">
        <f aca="false">N21+O21</f>
        <v>11172725.58</v>
      </c>
      <c r="Q21" s="24" t="n">
        <f aca="false">Q18+Q20</f>
        <v>0</v>
      </c>
      <c r="R21" s="24" t="n">
        <f aca="false">P21+Q21</f>
        <v>11172725.58</v>
      </c>
      <c r="S21" s="24"/>
      <c r="T21" s="38" t="n">
        <v>0</v>
      </c>
      <c r="U21" s="24" t="n">
        <f aca="false">R21+T21</f>
        <v>11172725.58</v>
      </c>
      <c r="W21" s="29"/>
    </row>
    <row r="22" customFormat="false" ht="12" hidden="false" customHeight="true" outlineLevel="0" collapsed="false">
      <c r="B22" s="30" t="s">
        <v>36</v>
      </c>
      <c r="C22" s="25" t="s">
        <v>37</v>
      </c>
      <c r="D22" s="40" t="n">
        <f aca="false">IF(D10=0,0,D25/D10*-100)</f>
        <v>5.00000001911719</v>
      </c>
      <c r="E22" s="41"/>
      <c r="F22" s="40" t="n">
        <f aca="false">IF(F10=0,0,F25/F10*-100)</f>
        <v>24.1171984591431</v>
      </c>
      <c r="G22" s="41"/>
      <c r="H22" s="40" t="n">
        <f aca="false">IF(H10=0,0,H25/H10*-100)</f>
        <v>5.00000001911719</v>
      </c>
      <c r="I22" s="42"/>
      <c r="J22" s="43" t="n">
        <f aca="false">IF(J10=0,0,J25/J10*-100)</f>
        <v>3.53530328617732</v>
      </c>
      <c r="K22" s="44"/>
      <c r="L22" s="40" t="n">
        <f aca="false">IF(L10=0,0,L25/L10*-100)</f>
        <v>3.53530328617732</v>
      </c>
      <c r="M22" s="40"/>
      <c r="N22" s="40" t="n">
        <f aca="false">IF(N10=0,0,N25/N10*-100)</f>
        <v>3.53530328617732</v>
      </c>
      <c r="O22" s="40"/>
      <c r="P22" s="40" t="n">
        <f aca="false">IF(P10=0,0,P25/P10*-100)</f>
        <v>3.53530328617732</v>
      </c>
      <c r="Q22" s="40"/>
      <c r="R22" s="40" t="n">
        <f aca="false">IF(R10=0,0,R25/R10*-100)</f>
        <v>3.53530328617732</v>
      </c>
      <c r="S22" s="40"/>
      <c r="T22" s="44"/>
      <c r="U22" s="40" t="n">
        <f aca="false">IF(U10=0,0,U25/U10*-100)</f>
        <v>3.53530328617732</v>
      </c>
      <c r="W22" s="45"/>
      <c r="Z22" s="46"/>
    </row>
    <row r="23" customFormat="false" ht="13.5" hidden="false" customHeight="false" outlineLevel="0" collapsed="false">
      <c r="B23" s="30" t="s">
        <v>38</v>
      </c>
      <c r="C23" s="25" t="s">
        <v>39</v>
      </c>
      <c r="D23" s="47" t="n">
        <v>5</v>
      </c>
      <c r="E23" s="41"/>
      <c r="F23" s="47" t="n">
        <v>5</v>
      </c>
      <c r="G23" s="41"/>
      <c r="H23" s="47" t="n">
        <v>5</v>
      </c>
      <c r="I23" s="42"/>
      <c r="J23" s="48" t="n">
        <v>5</v>
      </c>
      <c r="K23" s="44"/>
      <c r="L23" s="47" t="n">
        <v>5</v>
      </c>
      <c r="M23" s="47"/>
      <c r="N23" s="47" t="n">
        <v>5</v>
      </c>
      <c r="O23" s="47"/>
      <c r="P23" s="47" t="n">
        <v>5</v>
      </c>
      <c r="Q23" s="47"/>
      <c r="R23" s="47" t="n">
        <v>5</v>
      </c>
      <c r="S23" s="47"/>
      <c r="T23" s="44"/>
      <c r="U23" s="47" t="n">
        <v>5</v>
      </c>
      <c r="W23" s="49"/>
      <c r="X23" s="50"/>
      <c r="Y23" s="49"/>
      <c r="Z23" s="51"/>
      <c r="AA23" s="52"/>
    </row>
    <row r="24" customFormat="false" ht="14.25" hidden="false" customHeight="true" outlineLevel="0" collapsed="false">
      <c r="B24" s="30" t="s">
        <v>40</v>
      </c>
      <c r="C24" s="21" t="s">
        <v>41</v>
      </c>
      <c r="D24" s="22" t="n">
        <f aca="false">D10*D23/-100</f>
        <v>-261544.599</v>
      </c>
      <c r="E24" s="32"/>
      <c r="F24" s="22" t="n">
        <f aca="false">F10*F23/-100</f>
        <v>-261544.599</v>
      </c>
      <c r="G24" s="32"/>
      <c r="H24" s="22" t="n">
        <f aca="false">H10*H23/-100</f>
        <v>-261544.599</v>
      </c>
      <c r="I24" s="33"/>
      <c r="J24" s="23" t="n">
        <f aca="false">J10*J23/-100</f>
        <v>-369904.049</v>
      </c>
      <c r="K24" s="32"/>
      <c r="L24" s="22" t="n">
        <f aca="false">L10*L23/-100</f>
        <v>-369904.049</v>
      </c>
      <c r="M24" s="22"/>
      <c r="N24" s="22" t="n">
        <f aca="false">N10*N23/-100</f>
        <v>-369904.049</v>
      </c>
      <c r="O24" s="22"/>
      <c r="P24" s="22" t="n">
        <f aca="false">P10*P23/-100</f>
        <v>-369904.049</v>
      </c>
      <c r="Q24" s="22"/>
      <c r="R24" s="22" t="n">
        <f aca="false">R10*R23/-100</f>
        <v>-369904.049</v>
      </c>
      <c r="S24" s="22"/>
      <c r="T24" s="32"/>
      <c r="U24" s="22" t="n">
        <f aca="false">U10*U23/-100</f>
        <v>-369904.049</v>
      </c>
      <c r="W24" s="53"/>
      <c r="X24" s="54"/>
      <c r="Y24" s="53"/>
      <c r="Z24" s="55"/>
    </row>
    <row r="25" customFormat="false" ht="13.5" hidden="false" customHeight="false" outlineLevel="0" collapsed="false">
      <c r="B25" s="30" t="s">
        <v>42</v>
      </c>
      <c r="C25" s="21" t="s">
        <v>43</v>
      </c>
      <c r="D25" s="56" t="n">
        <f aca="false">D8-D21</f>
        <v>-261544.6</v>
      </c>
      <c r="E25" s="32"/>
      <c r="F25" s="56" t="n">
        <f aca="false">F8-F21</f>
        <v>-1261544.6</v>
      </c>
      <c r="G25" s="32"/>
      <c r="H25" s="56" t="n">
        <f aca="false">H8-H21</f>
        <v>-261544.6</v>
      </c>
      <c r="I25" s="33"/>
      <c r="J25" s="57" t="n">
        <f aca="false">J8-J21</f>
        <v>-261544.6</v>
      </c>
      <c r="K25" s="32"/>
      <c r="L25" s="56" t="n">
        <f aca="false">L8-L21</f>
        <v>-261544.6</v>
      </c>
      <c r="M25" s="56"/>
      <c r="N25" s="56" t="n">
        <f aca="false">N8-N21</f>
        <v>-261544.6</v>
      </c>
      <c r="O25" s="56"/>
      <c r="P25" s="56" t="n">
        <f aca="false">P8-P21</f>
        <v>-261544.6</v>
      </c>
      <c r="Q25" s="56"/>
      <c r="R25" s="56" t="n">
        <f aca="false">R8-R21</f>
        <v>-261544.6</v>
      </c>
      <c r="S25" s="56"/>
      <c r="T25" s="32"/>
      <c r="U25" s="56" t="n">
        <f aca="false">U8-U21</f>
        <v>-261544.6</v>
      </c>
      <c r="V25" s="29"/>
      <c r="W25" s="58"/>
      <c r="X25" s="58"/>
      <c r="Y25" s="58"/>
      <c r="Z25" s="58"/>
      <c r="AA25" s="58"/>
    </row>
    <row r="26" customFormat="false" ht="12.75" hidden="false" customHeight="true" outlineLevel="0" collapsed="false">
      <c r="B26" s="30" t="s">
        <v>44</v>
      </c>
      <c r="C26" s="21" t="s">
        <v>45</v>
      </c>
      <c r="D26" s="56" t="n">
        <f aca="false">+D24-D25</f>
        <v>0.000999999610939994</v>
      </c>
      <c r="E26" s="32"/>
      <c r="F26" s="56" t="n">
        <f aca="false">+F24-F25</f>
        <v>1000000.001</v>
      </c>
      <c r="G26" s="32"/>
      <c r="H26" s="56" t="n">
        <f aca="false">+H24-H25</f>
        <v>0.000999999610939994</v>
      </c>
      <c r="I26" s="33"/>
      <c r="J26" s="57" t="n">
        <f aca="false">+J24-J25</f>
        <v>-108359.449</v>
      </c>
      <c r="K26" s="32"/>
      <c r="L26" s="56" t="n">
        <f aca="false">+L24-L25</f>
        <v>-108359.449</v>
      </c>
      <c r="M26" s="56"/>
      <c r="N26" s="56" t="n">
        <f aca="false">+N24-N25</f>
        <v>-108359.449</v>
      </c>
      <c r="O26" s="56"/>
      <c r="P26" s="56" t="n">
        <f aca="false">+P24-P25</f>
        <v>-108359.449</v>
      </c>
      <c r="Q26" s="56"/>
      <c r="R26" s="56" t="n">
        <f aca="false">+R24-R25</f>
        <v>-108359.449</v>
      </c>
      <c r="S26" s="56"/>
      <c r="T26" s="32"/>
      <c r="U26" s="56" t="n">
        <f aca="false">+U24-U25</f>
        <v>-108359.449</v>
      </c>
      <c r="W26" s="58"/>
      <c r="X26" s="58"/>
      <c r="Y26" s="58"/>
      <c r="Z26" s="58"/>
      <c r="AA26" s="29"/>
    </row>
    <row r="27" s="59" customFormat="true" ht="12.75" hidden="false" customHeight="true" outlineLevel="0" collapsed="false">
      <c r="B27" s="30"/>
      <c r="C27" s="21"/>
      <c r="D27" s="56"/>
      <c r="E27" s="32"/>
      <c r="F27" s="56"/>
      <c r="G27" s="32"/>
      <c r="H27" s="56"/>
      <c r="I27" s="33"/>
      <c r="J27" s="57"/>
      <c r="K27" s="32"/>
      <c r="L27" s="56"/>
      <c r="M27" s="56"/>
      <c r="N27" s="56"/>
      <c r="O27" s="56"/>
      <c r="P27" s="56"/>
      <c r="Q27" s="56"/>
      <c r="R27" s="56"/>
      <c r="S27" s="56"/>
      <c r="T27" s="32"/>
      <c r="U27" s="56"/>
      <c r="W27" s="60"/>
      <c r="X27" s="60"/>
      <c r="Y27" s="60"/>
      <c r="Z27" s="60"/>
      <c r="AA27" s="61"/>
    </row>
    <row r="28" customFormat="false" ht="12" hidden="false" customHeight="true" outlineLevel="0" collapsed="false">
      <c r="B28" s="62" t="n">
        <v>4</v>
      </c>
      <c r="C28" s="21" t="s">
        <v>46</v>
      </c>
      <c r="D28" s="63" t="n">
        <f aca="false">D32+D30</f>
        <v>312125.45</v>
      </c>
      <c r="E28" s="64" t="n">
        <f aca="false">E32+E30</f>
        <v>0</v>
      </c>
      <c r="F28" s="114" t="n">
        <f aca="false">F32+F30</f>
        <v>312125.45</v>
      </c>
      <c r="G28" s="64" t="n">
        <f aca="false">G32+G30</f>
        <v>0</v>
      </c>
      <c r="H28" s="22" t="n">
        <f aca="false">G28+F28</f>
        <v>312125.45</v>
      </c>
      <c r="I28" s="65" t="n">
        <f aca="false">I32+I30</f>
        <v>0</v>
      </c>
      <c r="J28" s="23" t="n">
        <f aca="false">I28+H28</f>
        <v>312125.45</v>
      </c>
      <c r="K28" s="64" t="n">
        <f aca="false">K32+K30</f>
        <v>0</v>
      </c>
      <c r="L28" s="22" t="n">
        <f aca="false">K28+J28</f>
        <v>312125.45</v>
      </c>
      <c r="M28" s="64" t="n">
        <f aca="false">M32+M30</f>
        <v>0</v>
      </c>
      <c r="N28" s="22" t="n">
        <f aca="false">M28+L28</f>
        <v>312125.45</v>
      </c>
      <c r="O28" s="22"/>
      <c r="P28" s="22" t="n">
        <f aca="false">O28+N28</f>
        <v>312125.45</v>
      </c>
      <c r="Q28" s="22"/>
      <c r="R28" s="22" t="n">
        <f aca="false">Q28+P28</f>
        <v>312125.45</v>
      </c>
      <c r="S28" s="22"/>
      <c r="T28" s="64" t="n">
        <f aca="false">T32+T30</f>
        <v>0</v>
      </c>
      <c r="U28" s="22" t="n">
        <f aca="false">T28+N28</f>
        <v>312125.45</v>
      </c>
      <c r="W28" s="58"/>
      <c r="X28" s="58"/>
      <c r="Y28" s="58"/>
      <c r="Z28" s="58"/>
      <c r="AA28" s="29"/>
    </row>
    <row r="29" customFormat="false" ht="12.75" hidden="false" customHeight="true" outlineLevel="0" collapsed="false">
      <c r="B29" s="62"/>
      <c r="C29" s="21" t="s">
        <v>47</v>
      </c>
      <c r="D29" s="56" t="n">
        <f aca="false">D42-D44</f>
        <v>0</v>
      </c>
      <c r="E29" s="32"/>
      <c r="F29" s="56" t="n">
        <f aca="false">F42-F44</f>
        <v>0</v>
      </c>
      <c r="G29" s="32"/>
      <c r="H29" s="56" t="n">
        <f aca="false">H42-H44</f>
        <v>0</v>
      </c>
      <c r="I29" s="33"/>
      <c r="J29" s="57" t="n">
        <f aca="false">J42-J44</f>
        <v>0</v>
      </c>
      <c r="K29" s="32"/>
      <c r="L29" s="56" t="n">
        <f aca="false">L42-L44</f>
        <v>0</v>
      </c>
      <c r="M29" s="56"/>
      <c r="N29" s="56" t="n">
        <f aca="false">N42-N44</f>
        <v>0</v>
      </c>
      <c r="O29" s="56"/>
      <c r="P29" s="56" t="n">
        <f aca="false">P42-P44</f>
        <v>0</v>
      </c>
      <c r="Q29" s="56"/>
      <c r="R29" s="56"/>
      <c r="S29" s="56"/>
      <c r="T29" s="32"/>
      <c r="U29" s="56" t="n">
        <f aca="false">U42-U44</f>
        <v>0</v>
      </c>
      <c r="W29" s="58"/>
      <c r="X29" s="58"/>
      <c r="Y29" s="58"/>
      <c r="Z29" s="58"/>
      <c r="AA29" s="29"/>
    </row>
    <row r="30" customFormat="false" ht="12.75" hidden="false" customHeight="true" outlineLevel="0" collapsed="false">
      <c r="B30" s="62"/>
      <c r="C30" s="21" t="s">
        <v>48</v>
      </c>
      <c r="D30" s="56" t="n">
        <v>312125.45</v>
      </c>
      <c r="E30" s="32" t="n">
        <v>0</v>
      </c>
      <c r="F30" s="22" t="n">
        <f aca="false">E30+D30</f>
        <v>312125.45</v>
      </c>
      <c r="G30" s="66" t="n">
        <v>0</v>
      </c>
      <c r="H30" s="22" t="n">
        <f aca="false">G30+F30</f>
        <v>312125.45</v>
      </c>
      <c r="I30" s="67" t="n">
        <v>0</v>
      </c>
      <c r="J30" s="23" t="n">
        <f aca="false">I30+H30</f>
        <v>312125.45</v>
      </c>
      <c r="K30" s="66" t="n">
        <v>0</v>
      </c>
      <c r="L30" s="22" t="n">
        <f aca="false">K30+J30</f>
        <v>312125.45</v>
      </c>
      <c r="M30" s="68" t="n">
        <v>0</v>
      </c>
      <c r="N30" s="22" t="n">
        <f aca="false">M30+L30</f>
        <v>312125.45</v>
      </c>
      <c r="O30" s="22"/>
      <c r="P30" s="22" t="n">
        <f aca="false">O30+N30</f>
        <v>312125.45</v>
      </c>
      <c r="Q30" s="22"/>
      <c r="R30" s="22" t="n">
        <f aca="false">Q30+P30</f>
        <v>312125.45</v>
      </c>
      <c r="S30" s="22"/>
      <c r="T30" s="32"/>
      <c r="U30" s="22" t="n">
        <f aca="false">T30+N30</f>
        <v>312125.45</v>
      </c>
      <c r="W30" s="58"/>
      <c r="X30" s="58"/>
      <c r="Y30" s="58"/>
      <c r="Z30" s="58"/>
      <c r="AA30" s="29"/>
    </row>
    <row r="31" customFormat="false" ht="14.25" hidden="false" customHeight="true" outlineLevel="0" collapsed="false">
      <c r="B31" s="62"/>
      <c r="C31" s="21" t="s">
        <v>49</v>
      </c>
      <c r="D31" s="56"/>
      <c r="E31" s="32"/>
      <c r="F31" s="56"/>
      <c r="G31" s="32"/>
      <c r="H31" s="56"/>
      <c r="I31" s="33"/>
      <c r="J31" s="57"/>
      <c r="K31" s="32"/>
      <c r="L31" s="56"/>
      <c r="M31" s="56"/>
      <c r="N31" s="56"/>
      <c r="O31" s="56"/>
      <c r="P31" s="56"/>
      <c r="Q31" s="56"/>
      <c r="R31" s="56"/>
      <c r="S31" s="56"/>
      <c r="T31" s="32"/>
      <c r="U31" s="56"/>
      <c r="W31" s="58"/>
      <c r="X31" s="58"/>
      <c r="Y31" s="58"/>
      <c r="Z31" s="58"/>
      <c r="AA31" s="29"/>
    </row>
    <row r="32" customFormat="false" ht="14.25" hidden="false" customHeight="true" outlineLevel="0" collapsed="false">
      <c r="B32" s="62"/>
      <c r="C32" s="69" t="s">
        <v>50</v>
      </c>
      <c r="D32" s="56" t="n">
        <v>0</v>
      </c>
      <c r="E32" s="32"/>
      <c r="F32" s="22" t="n">
        <f aca="false">E32+D32</f>
        <v>0</v>
      </c>
      <c r="G32" s="32"/>
      <c r="H32" s="22" t="n">
        <f aca="false">G32+F32</f>
        <v>0</v>
      </c>
      <c r="I32" s="33"/>
      <c r="J32" s="23" t="n">
        <f aca="false">I32+H32</f>
        <v>0</v>
      </c>
      <c r="K32" s="32"/>
      <c r="L32" s="22" t="n">
        <f aca="false">K32+J32</f>
        <v>0</v>
      </c>
      <c r="M32" s="22"/>
      <c r="N32" s="22" t="n">
        <f aca="false">M32+L32</f>
        <v>0</v>
      </c>
      <c r="O32" s="22"/>
      <c r="P32" s="22" t="n">
        <f aca="false">O32+N32</f>
        <v>0</v>
      </c>
      <c r="Q32" s="22"/>
      <c r="R32" s="22" t="n">
        <f aca="false">Q32+P32</f>
        <v>0</v>
      </c>
      <c r="S32" s="22"/>
      <c r="T32" s="32"/>
      <c r="U32" s="22" t="n">
        <f aca="false">T32+J32</f>
        <v>0</v>
      </c>
      <c r="W32" s="58"/>
      <c r="X32" s="58"/>
      <c r="Y32" s="58"/>
      <c r="Z32" s="58"/>
      <c r="AA32" s="29"/>
    </row>
    <row r="33" customFormat="false" ht="22.5" hidden="false" customHeight="true" outlineLevel="0" collapsed="false">
      <c r="B33" s="62"/>
      <c r="C33" s="21" t="s">
        <v>51</v>
      </c>
      <c r="D33" s="56" t="n">
        <f aca="false">D43-D45</f>
        <v>0</v>
      </c>
      <c r="E33" s="32"/>
      <c r="F33" s="56" t="n">
        <f aca="false">F43-F45</f>
        <v>0</v>
      </c>
      <c r="G33" s="32"/>
      <c r="H33" s="56" t="n">
        <f aca="false">H43-H45</f>
        <v>0</v>
      </c>
      <c r="I33" s="33"/>
      <c r="J33" s="57" t="n">
        <f aca="false">J43-J45</f>
        <v>0</v>
      </c>
      <c r="K33" s="32"/>
      <c r="L33" s="56" t="n">
        <f aca="false">L43-L45</f>
        <v>0</v>
      </c>
      <c r="M33" s="56"/>
      <c r="N33" s="56" t="n">
        <f aca="false">N43-N45</f>
        <v>0</v>
      </c>
      <c r="O33" s="56"/>
      <c r="P33" s="56" t="n">
        <f aca="false">P43-P45</f>
        <v>0</v>
      </c>
      <c r="Q33" s="56"/>
      <c r="R33" s="56" t="n">
        <f aca="false">R43-R45</f>
        <v>0</v>
      </c>
      <c r="S33" s="56"/>
      <c r="T33" s="32"/>
      <c r="U33" s="56" t="n">
        <f aca="false">U43-U45</f>
        <v>0</v>
      </c>
      <c r="W33" s="58"/>
      <c r="X33" s="58"/>
      <c r="Y33" s="58"/>
      <c r="Z33" s="58"/>
      <c r="AA33" s="29"/>
    </row>
    <row r="34" s="59" customFormat="true" ht="6" hidden="true" customHeight="true" outlineLevel="0" collapsed="false">
      <c r="B34" s="30"/>
      <c r="C34" s="21"/>
      <c r="D34" s="56"/>
      <c r="E34" s="32"/>
      <c r="F34" s="56"/>
      <c r="G34" s="32"/>
      <c r="H34" s="56"/>
      <c r="I34" s="33"/>
      <c r="J34" s="57"/>
      <c r="K34" s="32"/>
      <c r="L34" s="56"/>
      <c r="M34" s="56"/>
      <c r="N34" s="56"/>
      <c r="O34" s="56"/>
      <c r="P34" s="56"/>
      <c r="Q34" s="56"/>
      <c r="R34" s="56"/>
      <c r="S34" s="56"/>
      <c r="T34" s="32"/>
      <c r="U34" s="56"/>
      <c r="W34" s="60"/>
      <c r="X34" s="60"/>
      <c r="Y34" s="60"/>
      <c r="Z34" s="60"/>
      <c r="AA34" s="61"/>
    </row>
    <row r="35" customFormat="false" ht="12" hidden="false" customHeight="true" outlineLevel="0" collapsed="false">
      <c r="B35" s="70" t="s">
        <v>52</v>
      </c>
      <c r="C35" s="21" t="s">
        <v>53</v>
      </c>
      <c r="D35" s="71" t="n">
        <f aca="false">IF(D22&lt;=D23,D10/2,D10)</f>
        <v>5230891.98</v>
      </c>
      <c r="E35" s="72"/>
      <c r="F35" s="71" t="n">
        <f aca="false">IF(F22&lt;=F23,F10/2,F10)</f>
        <v>5230891.98</v>
      </c>
      <c r="G35" s="72"/>
      <c r="H35" s="71" t="n">
        <f aca="false">IF(H22&lt;=H23,H10/2,H10)</f>
        <v>5230891.98</v>
      </c>
      <c r="I35" s="71"/>
      <c r="J35" s="71" t="n">
        <f aca="false">IF(J22&lt;=J23,J10/2,J10)</f>
        <v>3699040.49</v>
      </c>
      <c r="K35" s="72"/>
      <c r="L35" s="71" t="n">
        <f aca="false">IF(L22&lt;=L23,L10/2,L10)</f>
        <v>3699040.49</v>
      </c>
      <c r="M35" s="71"/>
      <c r="N35" s="71" t="n">
        <f aca="false">IF(N22&lt;=N23,N10/2,N10)</f>
        <v>3699040.49</v>
      </c>
      <c r="O35" s="71"/>
      <c r="P35" s="71" t="n">
        <f aca="false">IF(P22&lt;=P23,P10/2,P10)</f>
        <v>3699040.49</v>
      </c>
      <c r="Q35" s="71"/>
      <c r="R35" s="71" t="n">
        <f aca="false">IF(R22&lt;=R23,R10/2,R10)</f>
        <v>3699040.49</v>
      </c>
      <c r="S35" s="71"/>
      <c r="T35" s="72"/>
      <c r="U35" s="71" t="n">
        <f aca="false">IF(U22&lt;=U23,U10/2,U10)</f>
        <v>3699040.49</v>
      </c>
    </row>
    <row r="36" customFormat="false" ht="12" hidden="false" customHeight="true" outlineLevel="0" collapsed="false">
      <c r="B36" s="70" t="s">
        <v>54</v>
      </c>
      <c r="C36" s="21" t="s">
        <v>55</v>
      </c>
      <c r="D36" s="75" t="n">
        <v>2615445.99</v>
      </c>
      <c r="E36" s="75" t="n">
        <v>0</v>
      </c>
      <c r="F36" s="75" t="n">
        <f aca="false">D36+E36</f>
        <v>2615445.99</v>
      </c>
      <c r="G36" s="75"/>
      <c r="H36" s="75" t="n">
        <f aca="false">F36+G36</f>
        <v>2615445.99</v>
      </c>
      <c r="I36" s="76" t="n">
        <v>0</v>
      </c>
      <c r="J36" s="76" t="n">
        <f aca="false">H36+I36</f>
        <v>2615445.99</v>
      </c>
      <c r="K36" s="75" t="n">
        <f aca="false">K10*50/100</f>
        <v>0</v>
      </c>
      <c r="L36" s="75" t="n">
        <f aca="false">J36+K36</f>
        <v>2615445.99</v>
      </c>
      <c r="M36" s="75" t="n">
        <v>0</v>
      </c>
      <c r="N36" s="75" t="n">
        <f aca="false">L36+M36</f>
        <v>2615445.99</v>
      </c>
      <c r="O36" s="75" t="n">
        <v>0</v>
      </c>
      <c r="P36" s="75" t="n">
        <f aca="false">N36+O36</f>
        <v>2615445.99</v>
      </c>
      <c r="Q36" s="75"/>
      <c r="R36" s="75" t="n">
        <f aca="false">P36+Q36</f>
        <v>2615445.99</v>
      </c>
      <c r="S36" s="75"/>
      <c r="T36" s="75" t="n">
        <v>0</v>
      </c>
      <c r="U36" s="75" t="n">
        <f aca="false">R36+T36</f>
        <v>2615445.99</v>
      </c>
    </row>
    <row r="37" customFormat="false" ht="0.75" hidden="false" customHeight="true" outlineLevel="0" collapsed="false">
      <c r="B37" s="70"/>
      <c r="C37" s="21"/>
      <c r="D37" s="77"/>
      <c r="E37" s="77"/>
      <c r="F37" s="77"/>
      <c r="G37" s="77"/>
      <c r="H37" s="77"/>
      <c r="I37" s="78"/>
      <c r="J37" s="79"/>
      <c r="K37" s="80"/>
      <c r="L37" s="77"/>
      <c r="M37" s="77"/>
      <c r="N37" s="77"/>
      <c r="O37" s="77"/>
      <c r="P37" s="77"/>
      <c r="Q37" s="77"/>
      <c r="R37" s="77"/>
      <c r="S37" s="77"/>
      <c r="T37" s="80"/>
      <c r="U37" s="77"/>
    </row>
    <row r="38" customFormat="false" ht="12.75" hidden="false" customHeight="true" outlineLevel="0" collapsed="false">
      <c r="B38" s="70" t="n">
        <v>6</v>
      </c>
      <c r="C38" s="21" t="s">
        <v>56</v>
      </c>
      <c r="D38" s="81" t="n">
        <v>0</v>
      </c>
      <c r="E38" s="81"/>
      <c r="F38" s="81" t="n">
        <v>0</v>
      </c>
      <c r="G38" s="81"/>
      <c r="H38" s="81" t="n">
        <v>0</v>
      </c>
      <c r="I38" s="82"/>
      <c r="J38" s="83" t="n">
        <v>0</v>
      </c>
      <c r="K38" s="84"/>
      <c r="L38" s="81" t="n">
        <v>0</v>
      </c>
      <c r="M38" s="81"/>
      <c r="N38" s="81" t="n">
        <v>0</v>
      </c>
      <c r="O38" s="81"/>
      <c r="P38" s="81" t="n">
        <v>0</v>
      </c>
      <c r="Q38" s="81"/>
      <c r="R38" s="81" t="n">
        <v>0</v>
      </c>
      <c r="S38" s="81"/>
      <c r="T38" s="84"/>
      <c r="U38" s="81" t="n">
        <v>0</v>
      </c>
    </row>
    <row r="39" customFormat="false" ht="13.5" hidden="false" customHeight="false" outlineLevel="0" collapsed="false">
      <c r="B39" s="85" t="s">
        <v>57</v>
      </c>
      <c r="C39" s="86" t="s">
        <v>58</v>
      </c>
      <c r="D39" s="77" t="n">
        <f aca="false">SUM(D40:D42)-SUM(D43:D45)</f>
        <v>0</v>
      </c>
      <c r="E39" s="81"/>
      <c r="F39" s="77" t="n">
        <f aca="false">SUM(F40:F42)-SUM(F43:F45)</f>
        <v>0</v>
      </c>
      <c r="G39" s="81"/>
      <c r="H39" s="77" t="n">
        <v>0</v>
      </c>
      <c r="I39" s="83"/>
      <c r="J39" s="79" t="n">
        <v>0</v>
      </c>
      <c r="K39" s="81"/>
      <c r="L39" s="77" t="n">
        <v>0</v>
      </c>
      <c r="M39" s="77"/>
      <c r="N39" s="77" t="n">
        <v>0</v>
      </c>
      <c r="O39" s="77"/>
      <c r="P39" s="77" t="n">
        <v>0</v>
      </c>
      <c r="Q39" s="77"/>
      <c r="R39" s="77" t="n">
        <v>0</v>
      </c>
      <c r="S39" s="77"/>
      <c r="T39" s="81"/>
      <c r="U39" s="77" t="n">
        <v>0</v>
      </c>
    </row>
    <row r="40" customFormat="false" ht="13.5" hidden="false" customHeight="false" outlineLevel="0" collapsed="false">
      <c r="B40" s="87" t="s">
        <v>59</v>
      </c>
      <c r="C40" s="25" t="s">
        <v>60</v>
      </c>
      <c r="D40" s="88"/>
      <c r="E40" s="89"/>
      <c r="F40" s="88"/>
      <c r="G40" s="90"/>
      <c r="H40" s="88"/>
      <c r="I40" s="91"/>
      <c r="J40" s="92"/>
      <c r="K40" s="93"/>
      <c r="L40" s="88"/>
      <c r="M40" s="88"/>
      <c r="N40" s="88"/>
      <c r="O40" s="88"/>
      <c r="P40" s="88"/>
      <c r="Q40" s="88"/>
      <c r="R40" s="88"/>
      <c r="S40" s="88"/>
      <c r="T40" s="94"/>
      <c r="U40" s="88"/>
      <c r="Z40" s="53"/>
      <c r="AB40" s="95"/>
    </row>
    <row r="41" customFormat="false" ht="13.5" hidden="false" customHeight="false" outlineLevel="0" collapsed="false">
      <c r="B41" s="96" t="s">
        <v>61</v>
      </c>
      <c r="C41" s="25" t="s">
        <v>62</v>
      </c>
      <c r="D41" s="97"/>
      <c r="E41" s="98"/>
      <c r="F41" s="97"/>
      <c r="G41" s="81" t="n">
        <v>0</v>
      </c>
      <c r="H41" s="99" t="n">
        <v>0</v>
      </c>
      <c r="I41" s="91"/>
      <c r="J41" s="100" t="n">
        <v>0</v>
      </c>
      <c r="K41" s="93"/>
      <c r="L41" s="99" t="n">
        <v>0</v>
      </c>
      <c r="M41" s="99"/>
      <c r="N41" s="99" t="n">
        <v>0</v>
      </c>
      <c r="O41" s="99"/>
      <c r="P41" s="99" t="n">
        <v>0</v>
      </c>
      <c r="Q41" s="99"/>
      <c r="R41" s="99" t="n">
        <v>0</v>
      </c>
      <c r="S41" s="99"/>
      <c r="T41" s="94"/>
      <c r="U41" s="99" t="n">
        <v>0</v>
      </c>
    </row>
    <row r="42" customFormat="false" ht="13.5" hidden="false" customHeight="false" outlineLevel="0" collapsed="false">
      <c r="B42" s="101" t="s">
        <v>63</v>
      </c>
      <c r="C42" s="25" t="s">
        <v>64</v>
      </c>
      <c r="D42" s="97"/>
      <c r="E42" s="89"/>
      <c r="F42" s="97"/>
      <c r="G42" s="90"/>
      <c r="H42" s="97"/>
      <c r="I42" s="91"/>
      <c r="J42" s="102"/>
      <c r="K42" s="93"/>
      <c r="L42" s="97"/>
      <c r="M42" s="97"/>
      <c r="N42" s="97"/>
      <c r="O42" s="97"/>
      <c r="P42" s="97"/>
      <c r="Q42" s="97"/>
      <c r="R42" s="97"/>
      <c r="S42" s="97"/>
      <c r="T42" s="94"/>
      <c r="U42" s="97"/>
      <c r="AA42" s="51"/>
    </row>
    <row r="43" customFormat="false" ht="13.5" hidden="false" customHeight="false" outlineLevel="0" collapsed="false">
      <c r="B43" s="101" t="s">
        <v>65</v>
      </c>
      <c r="C43" s="25" t="s">
        <v>66</v>
      </c>
      <c r="D43" s="97"/>
      <c r="E43" s="89"/>
      <c r="F43" s="97"/>
      <c r="G43" s="90"/>
      <c r="H43" s="97"/>
      <c r="I43" s="91"/>
      <c r="J43" s="102"/>
      <c r="K43" s="93"/>
      <c r="L43" s="97"/>
      <c r="M43" s="97"/>
      <c r="N43" s="97"/>
      <c r="O43" s="97"/>
      <c r="P43" s="97"/>
      <c r="Q43" s="97"/>
      <c r="R43" s="97"/>
      <c r="S43" s="97"/>
      <c r="T43" s="94"/>
      <c r="U43" s="97"/>
      <c r="Z43" s="29"/>
      <c r="AB43" s="103"/>
    </row>
    <row r="44" customFormat="false" ht="13.5" hidden="false" customHeight="false" outlineLevel="0" collapsed="false">
      <c r="B44" s="101" t="s">
        <v>67</v>
      </c>
      <c r="C44" s="25" t="s">
        <v>68</v>
      </c>
      <c r="D44" s="97"/>
      <c r="E44" s="89"/>
      <c r="F44" s="97"/>
      <c r="G44" s="90"/>
      <c r="H44" s="97"/>
      <c r="I44" s="91"/>
      <c r="J44" s="102"/>
      <c r="K44" s="93"/>
      <c r="L44" s="97"/>
      <c r="M44" s="97"/>
      <c r="N44" s="97"/>
      <c r="O44" s="97"/>
      <c r="P44" s="97"/>
      <c r="Q44" s="97"/>
      <c r="R44" s="97"/>
      <c r="S44" s="97"/>
      <c r="T44" s="94"/>
      <c r="U44" s="97"/>
    </row>
    <row r="45" customFormat="false" ht="10.5" hidden="false" customHeight="true" outlineLevel="0" collapsed="false">
      <c r="B45" s="101" t="s">
        <v>69</v>
      </c>
      <c r="C45" s="25" t="s">
        <v>70</v>
      </c>
      <c r="D45" s="97"/>
      <c r="E45" s="89"/>
      <c r="F45" s="97"/>
      <c r="G45" s="90"/>
      <c r="H45" s="97"/>
      <c r="I45" s="91"/>
      <c r="J45" s="102"/>
      <c r="K45" s="93"/>
      <c r="L45" s="97"/>
      <c r="M45" s="97"/>
      <c r="N45" s="97"/>
      <c r="O45" s="97"/>
      <c r="P45" s="97"/>
      <c r="Q45" s="97"/>
      <c r="R45" s="97"/>
      <c r="S45" s="97"/>
      <c r="T45" s="94"/>
      <c r="U45" s="97"/>
      <c r="AA45" s="104"/>
    </row>
    <row r="46" customFormat="false" ht="2.25" hidden="true" customHeight="true" outlineLevel="0" collapsed="false">
      <c r="B46" s="20"/>
      <c r="C46" s="105"/>
      <c r="D46" s="105"/>
      <c r="E46" s="105"/>
      <c r="F46" s="105"/>
      <c r="G46" s="105"/>
      <c r="H46" s="105"/>
      <c r="I46" s="106"/>
      <c r="J46" s="106"/>
      <c r="K46" s="105"/>
      <c r="L46" s="105"/>
      <c r="M46" s="105"/>
      <c r="N46" s="105"/>
      <c r="O46" s="105"/>
      <c r="P46" s="105"/>
      <c r="Q46" s="105"/>
      <c r="R46" s="105"/>
      <c r="S46" s="105"/>
      <c r="T46" s="105"/>
      <c r="U46" s="105"/>
    </row>
    <row r="47" customFormat="false" ht="13.5" hidden="false" customHeight="false" outlineLevel="0" collapsed="false">
      <c r="B47" s="85" t="n">
        <v>7</v>
      </c>
      <c r="C47" s="107" t="s">
        <v>71</v>
      </c>
      <c r="D47" s="108" t="n">
        <f aca="false">+D51</f>
        <v>1164365.487</v>
      </c>
      <c r="E47" s="109"/>
      <c r="F47" s="108" t="n">
        <f aca="false">+F51</f>
        <v>1314365.487</v>
      </c>
      <c r="G47" s="75"/>
      <c r="H47" s="108" t="n">
        <f aca="false">+H51</f>
        <v>1336865.487</v>
      </c>
      <c r="I47" s="110"/>
      <c r="J47" s="111" t="n">
        <f aca="false">+J51</f>
        <v>1661943.837</v>
      </c>
      <c r="K47" s="112"/>
      <c r="L47" s="108" t="n">
        <f aca="false">+L51</f>
        <v>1661943.837</v>
      </c>
      <c r="M47" s="108"/>
      <c r="N47" s="108" t="n">
        <f aca="false">+N51</f>
        <v>1661943.837</v>
      </c>
      <c r="O47" s="108"/>
      <c r="P47" s="108" t="n">
        <f aca="false">+P51</f>
        <v>1661943.837</v>
      </c>
      <c r="Q47" s="108"/>
      <c r="R47" s="108" t="n">
        <f aca="false">+R51</f>
        <v>1661943.837</v>
      </c>
      <c r="S47" s="108"/>
      <c r="T47" s="112"/>
      <c r="U47" s="108" t="n">
        <f aca="false">+U51</f>
        <v>1661943.837</v>
      </c>
    </row>
    <row r="48" customFormat="false" ht="13.5" hidden="false" customHeight="false" outlineLevel="0" collapsed="false">
      <c r="B48" s="101" t="s">
        <v>72</v>
      </c>
      <c r="C48" s="113" t="s">
        <v>73</v>
      </c>
      <c r="D48" s="114" t="n">
        <f aca="false">+D18</f>
        <v>7855536.58</v>
      </c>
      <c r="E48" s="115"/>
      <c r="F48" s="114" t="n">
        <f aca="false">+F18</f>
        <v>8855536.58</v>
      </c>
      <c r="G48" s="75"/>
      <c r="H48" s="114" t="n">
        <f aca="false">+H18</f>
        <v>9005536.58</v>
      </c>
      <c r="I48" s="116"/>
      <c r="J48" s="117" t="n">
        <f aca="false">+J18</f>
        <v>11172725.58</v>
      </c>
      <c r="K48" s="118"/>
      <c r="L48" s="114" t="n">
        <f aca="false">+L18</f>
        <v>11172725.58</v>
      </c>
      <c r="M48" s="114"/>
      <c r="N48" s="114" t="n">
        <f aca="false">+N18</f>
        <v>11172725.58</v>
      </c>
      <c r="O48" s="114"/>
      <c r="P48" s="114" t="n">
        <f aca="false">+P18</f>
        <v>11172725.58</v>
      </c>
      <c r="Q48" s="114"/>
      <c r="R48" s="114" t="n">
        <f aca="false">+R18</f>
        <v>11172725.58</v>
      </c>
      <c r="S48" s="114"/>
      <c r="T48" s="118"/>
      <c r="U48" s="114" t="n">
        <f aca="false">+U18</f>
        <v>11172725.58</v>
      </c>
    </row>
    <row r="49" customFormat="false" ht="13.5" hidden="false" customHeight="false" outlineLevel="0" collapsed="false">
      <c r="B49" s="101" t="s">
        <v>74</v>
      </c>
      <c r="C49" s="113" t="s">
        <v>75</v>
      </c>
      <c r="D49" s="114" t="n">
        <f aca="false">+D16</f>
        <v>93100</v>
      </c>
      <c r="E49" s="119"/>
      <c r="F49" s="114" t="n">
        <f aca="false">+F16</f>
        <v>93100</v>
      </c>
      <c r="G49" s="75"/>
      <c r="H49" s="114" t="n">
        <f aca="false">+H16</f>
        <v>93100</v>
      </c>
      <c r="I49" s="116"/>
      <c r="J49" s="117" t="n">
        <f aca="false">+J16</f>
        <v>93100</v>
      </c>
      <c r="K49" s="118"/>
      <c r="L49" s="114" t="n">
        <f aca="false">+L16</f>
        <v>93100</v>
      </c>
      <c r="M49" s="114"/>
      <c r="N49" s="114" t="n">
        <f aca="false">+N16</f>
        <v>93100</v>
      </c>
      <c r="O49" s="114"/>
      <c r="P49" s="114" t="n">
        <f aca="false">+P16</f>
        <v>93100</v>
      </c>
      <c r="Q49" s="114"/>
      <c r="R49" s="114" t="n">
        <f aca="false">+R16</f>
        <v>93100</v>
      </c>
      <c r="S49" s="114"/>
      <c r="T49" s="118"/>
      <c r="U49" s="114" t="n">
        <f aca="false">+U16</f>
        <v>93100</v>
      </c>
    </row>
    <row r="50" customFormat="false" ht="13.5" hidden="false" customHeight="false" outlineLevel="0" collapsed="false">
      <c r="B50" s="101" t="s">
        <v>76</v>
      </c>
      <c r="C50" s="113" t="s">
        <v>77</v>
      </c>
      <c r="D50" s="114" t="n">
        <f aca="false">D48-D49</f>
        <v>7762436.58</v>
      </c>
      <c r="E50" s="119"/>
      <c r="F50" s="114" t="n">
        <f aca="false">F48-F49</f>
        <v>8762436.58</v>
      </c>
      <c r="G50" s="75"/>
      <c r="H50" s="114" t="n">
        <f aca="false">H48-H49</f>
        <v>8912436.58</v>
      </c>
      <c r="I50" s="116"/>
      <c r="J50" s="117" t="n">
        <f aca="false">J48-J49</f>
        <v>11079625.58</v>
      </c>
      <c r="K50" s="118"/>
      <c r="L50" s="114" t="n">
        <f aca="false">L48-L49</f>
        <v>11079625.58</v>
      </c>
      <c r="M50" s="114"/>
      <c r="N50" s="114" t="n">
        <f aca="false">N48-N49</f>
        <v>11079625.58</v>
      </c>
      <c r="O50" s="114"/>
      <c r="P50" s="114" t="n">
        <f aca="false">P48-P49</f>
        <v>11079625.58</v>
      </c>
      <c r="Q50" s="114"/>
      <c r="R50" s="114" t="n">
        <f aca="false">R48-R49</f>
        <v>11079625.58</v>
      </c>
      <c r="S50" s="114"/>
      <c r="T50" s="118"/>
      <c r="U50" s="114" t="n">
        <f aca="false">U48-U49</f>
        <v>11079625.58</v>
      </c>
    </row>
    <row r="51" customFormat="false" ht="14.25" hidden="false" customHeight="true" outlineLevel="0" collapsed="false">
      <c r="B51" s="101" t="s">
        <v>78</v>
      </c>
      <c r="C51" s="113" t="s">
        <v>79</v>
      </c>
      <c r="D51" s="114" t="n">
        <f aca="false">D50*15/100</f>
        <v>1164365.487</v>
      </c>
      <c r="E51" s="119"/>
      <c r="F51" s="114" t="n">
        <f aca="false">F50*15/100</f>
        <v>1314365.487</v>
      </c>
      <c r="G51" s="75"/>
      <c r="H51" s="114" t="n">
        <f aca="false">H50*15/100</f>
        <v>1336865.487</v>
      </c>
      <c r="I51" s="116"/>
      <c r="J51" s="117" t="n">
        <f aca="false">J50*15/100</f>
        <v>1661943.837</v>
      </c>
      <c r="K51" s="118"/>
      <c r="L51" s="114" t="n">
        <f aca="false">L50*15/100</f>
        <v>1661943.837</v>
      </c>
      <c r="M51" s="114"/>
      <c r="N51" s="114" t="n">
        <f aca="false">N50*15/100</f>
        <v>1661943.837</v>
      </c>
      <c r="O51" s="114"/>
      <c r="P51" s="114" t="n">
        <f aca="false">P50*15/100</f>
        <v>1661943.837</v>
      </c>
      <c r="Q51" s="114"/>
      <c r="R51" s="114" t="n">
        <f aca="false">R50*15/100</f>
        <v>1661943.837</v>
      </c>
      <c r="S51" s="114"/>
      <c r="T51" s="118"/>
      <c r="U51" s="114" t="n">
        <f aca="false">U50*15/100</f>
        <v>1661943.837</v>
      </c>
    </row>
    <row r="52" customFormat="false" ht="12" hidden="false" customHeight="true" outlineLevel="0" collapsed="false">
      <c r="B52" s="85" t="s">
        <v>80</v>
      </c>
      <c r="C52" s="107" t="s">
        <v>81</v>
      </c>
      <c r="D52" s="120"/>
      <c r="E52" s="121"/>
      <c r="F52" s="120"/>
      <c r="G52" s="90"/>
      <c r="H52" s="120"/>
      <c r="I52" s="122"/>
      <c r="J52" s="122"/>
      <c r="K52" s="120"/>
      <c r="L52" s="120"/>
      <c r="M52" s="120"/>
      <c r="N52" s="120"/>
      <c r="O52" s="120"/>
      <c r="P52" s="120"/>
      <c r="Q52" s="120"/>
      <c r="R52" s="120"/>
      <c r="S52" s="120"/>
      <c r="T52" s="123"/>
      <c r="U52" s="120"/>
    </row>
    <row r="53" customFormat="false" ht="3" hidden="true" customHeight="true" outlineLevel="0" collapsed="false">
      <c r="B53" s="20"/>
      <c r="C53" s="105"/>
      <c r="D53" s="105"/>
      <c r="E53" s="105"/>
      <c r="F53" s="105"/>
      <c r="G53" s="105"/>
      <c r="H53" s="105"/>
      <c r="I53" s="106"/>
      <c r="J53" s="106"/>
      <c r="K53" s="105"/>
      <c r="L53" s="105"/>
      <c r="M53" s="105"/>
      <c r="N53" s="105"/>
      <c r="O53" s="105"/>
      <c r="P53" s="105"/>
      <c r="Q53" s="105"/>
      <c r="R53" s="105"/>
      <c r="S53" s="105"/>
      <c r="T53" s="105"/>
      <c r="U53" s="105"/>
    </row>
    <row r="54" customFormat="false" ht="11.25" hidden="false" customHeight="true" outlineLevel="0" collapsed="false">
      <c r="B54" s="19" t="s">
        <v>82</v>
      </c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</row>
    <row r="55" customFormat="false" ht="11.25" hidden="false" customHeight="true" outlineLevel="0" collapsed="false">
      <c r="B55" s="101" t="n">
        <v>1</v>
      </c>
      <c r="C55" s="113" t="s">
        <v>83</v>
      </c>
      <c r="D55" s="84"/>
      <c r="E55" s="84"/>
      <c r="F55" s="80" t="n">
        <f aca="false">D55+E55</f>
        <v>0</v>
      </c>
      <c r="G55" s="81"/>
      <c r="H55" s="77" t="n">
        <f aca="false">F55+G55</f>
        <v>0</v>
      </c>
      <c r="I55" s="82"/>
      <c r="J55" s="79" t="n">
        <f aca="false">H55+I55</f>
        <v>0</v>
      </c>
      <c r="K55" s="84"/>
      <c r="L55" s="77" t="n">
        <f aca="false">J55+K55</f>
        <v>0</v>
      </c>
      <c r="M55" s="77"/>
      <c r="N55" s="77" t="n">
        <f aca="false">L55+M55</f>
        <v>0</v>
      </c>
      <c r="O55" s="77"/>
      <c r="P55" s="77" t="n">
        <f aca="false">N55+O55</f>
        <v>0</v>
      </c>
      <c r="Q55" s="77"/>
      <c r="R55" s="77" t="n">
        <f aca="false">P55+Q55</f>
        <v>0</v>
      </c>
      <c r="S55" s="77"/>
      <c r="T55" s="81"/>
      <c r="U55" s="77" t="n">
        <f aca="false">J55+T55</f>
        <v>0</v>
      </c>
    </row>
    <row r="56" customFormat="false" ht="10.5" hidden="false" customHeight="true" outlineLevel="0" collapsed="false">
      <c r="B56" s="101" t="n">
        <v>2</v>
      </c>
      <c r="C56" s="113" t="s">
        <v>84</v>
      </c>
      <c r="D56" s="84"/>
      <c r="E56" s="84"/>
      <c r="F56" s="80" t="n">
        <f aca="false">+D56+E56</f>
        <v>0</v>
      </c>
      <c r="G56" s="81"/>
      <c r="H56" s="80" t="n">
        <f aca="false">+F56+G56</f>
        <v>0</v>
      </c>
      <c r="I56" s="83"/>
      <c r="J56" s="78" t="n">
        <f aca="false">+H56+I56</f>
        <v>0</v>
      </c>
      <c r="K56" s="81"/>
      <c r="L56" s="80" t="n">
        <f aca="false">+J56+K56</f>
        <v>0</v>
      </c>
      <c r="M56" s="80"/>
      <c r="N56" s="80" t="n">
        <f aca="false">+L56+M56</f>
        <v>0</v>
      </c>
      <c r="O56" s="80"/>
      <c r="P56" s="80" t="n">
        <f aca="false">+N56+O56</f>
        <v>0</v>
      </c>
      <c r="Q56" s="80"/>
      <c r="R56" s="80" t="n">
        <f aca="false">+P56+Q56</f>
        <v>0</v>
      </c>
      <c r="S56" s="80"/>
      <c r="T56" s="81"/>
      <c r="U56" s="80" t="n">
        <f aca="false">+J56+T56</f>
        <v>0</v>
      </c>
    </row>
    <row r="57" customFormat="false" ht="11.25" hidden="false" customHeight="true" outlineLevel="0" collapsed="false">
      <c r="B57" s="101" t="n">
        <v>3</v>
      </c>
      <c r="C57" s="113" t="s">
        <v>85</v>
      </c>
      <c r="D57" s="84"/>
      <c r="E57" s="84"/>
      <c r="F57" s="80" t="n">
        <f aca="false">F55+F56</f>
        <v>0</v>
      </c>
      <c r="G57" s="81"/>
      <c r="H57" s="80" t="n">
        <f aca="false">+F57+G57</f>
        <v>0</v>
      </c>
      <c r="I57" s="83"/>
      <c r="J57" s="78" t="n">
        <f aca="false">+H57+I57</f>
        <v>0</v>
      </c>
      <c r="K57" s="81"/>
      <c r="L57" s="80" t="n">
        <f aca="false">+J57+K57</f>
        <v>0</v>
      </c>
      <c r="M57" s="80"/>
      <c r="N57" s="80" t="n">
        <f aca="false">+L57+M57</f>
        <v>0</v>
      </c>
      <c r="O57" s="80"/>
      <c r="P57" s="80" t="n">
        <f aca="false">+N57+O57</f>
        <v>0</v>
      </c>
      <c r="Q57" s="80"/>
      <c r="R57" s="80" t="n">
        <f aca="false">+P57+Q57</f>
        <v>0</v>
      </c>
      <c r="S57" s="80"/>
      <c r="T57" s="81"/>
      <c r="U57" s="80" t="n">
        <f aca="false">+J57+T57</f>
        <v>0</v>
      </c>
    </row>
    <row r="58" customFormat="false" ht="12" hidden="false" customHeight="true" outlineLevel="0" collapsed="false">
      <c r="B58" s="124"/>
      <c r="C58" s="125" t="s">
        <v>86</v>
      </c>
      <c r="D58" s="126" t="n">
        <f aca="false">+D55+D56-D57</f>
        <v>0</v>
      </c>
      <c r="E58" s="127"/>
      <c r="F58" s="126" t="n">
        <f aca="false">+D58+E58</f>
        <v>0</v>
      </c>
      <c r="G58" s="128"/>
      <c r="H58" s="126" t="n">
        <f aca="false">+F58+G58</f>
        <v>0</v>
      </c>
      <c r="I58" s="129"/>
      <c r="J58" s="130" t="n">
        <f aca="false">+H58+I58</f>
        <v>0</v>
      </c>
      <c r="K58" s="128"/>
      <c r="L58" s="126" t="n">
        <f aca="false">+J58+K58</f>
        <v>0</v>
      </c>
      <c r="M58" s="126"/>
      <c r="N58" s="126" t="n">
        <f aca="false">+L58+M58</f>
        <v>0</v>
      </c>
      <c r="O58" s="126"/>
      <c r="P58" s="126" t="n">
        <f aca="false">+N58+O58</f>
        <v>0</v>
      </c>
      <c r="Q58" s="126"/>
      <c r="R58" s="126" t="n">
        <f aca="false">+P58+Q58</f>
        <v>0</v>
      </c>
      <c r="S58" s="126"/>
      <c r="T58" s="128"/>
      <c r="U58" s="126" t="n">
        <f aca="false">+J58+T58</f>
        <v>0</v>
      </c>
    </row>
    <row r="59" customFormat="false" ht="31.5" hidden="false" customHeight="true" outlineLevel="0" collapsed="false">
      <c r="B59" s="131"/>
      <c r="C59" s="132" t="s">
        <v>94</v>
      </c>
      <c r="D59" s="132"/>
      <c r="E59" s="132"/>
      <c r="F59" s="132"/>
      <c r="G59" s="132"/>
      <c r="H59" s="132"/>
      <c r="I59" s="132"/>
      <c r="J59" s="132"/>
      <c r="K59" s="132"/>
      <c r="L59" s="132"/>
      <c r="M59" s="132"/>
      <c r="N59" s="132"/>
      <c r="O59" s="132"/>
      <c r="P59" s="132"/>
      <c r="Q59" s="132"/>
      <c r="R59" s="132"/>
      <c r="S59" s="132"/>
      <c r="T59" s="132"/>
      <c r="U59" s="132"/>
    </row>
    <row r="60" customFormat="false" ht="12.75" hidden="false" customHeight="false" outlineLevel="0" collapsed="false">
      <c r="C60" s="133"/>
      <c r="D60" s="59"/>
      <c r="E60" s="59"/>
      <c r="F60" s="59"/>
      <c r="G60" s="59"/>
      <c r="H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</row>
    <row r="61" customFormat="false" ht="12.75" hidden="false" customHeight="false" outlineLevel="0" collapsed="false">
      <c r="C61" s="134"/>
    </row>
    <row r="63" customFormat="false" ht="15.75" hidden="false" customHeight="false" outlineLevel="0" collapsed="false">
      <c r="C63" s="135"/>
    </row>
    <row r="64" customFormat="false" ht="25.5" hidden="false" customHeight="true" outlineLevel="0" collapsed="false">
      <c r="C64" s="136"/>
      <c r="D64" s="136"/>
    </row>
    <row r="65" customFormat="false" ht="24" hidden="false" customHeight="true" outlineLevel="0" collapsed="false">
      <c r="C65" s="136"/>
      <c r="D65" s="136"/>
      <c r="E65" s="137"/>
      <c r="F65" s="137"/>
      <c r="G65" s="137"/>
      <c r="H65" s="137"/>
      <c r="I65" s="137"/>
      <c r="J65" s="137"/>
      <c r="K65" s="137"/>
      <c r="L65" s="137"/>
      <c r="M65" s="137"/>
      <c r="N65" s="137"/>
      <c r="O65" s="137"/>
      <c r="P65" s="137"/>
      <c r="Q65" s="137"/>
      <c r="R65" s="137"/>
      <c r="S65" s="137"/>
      <c r="T65" s="137"/>
      <c r="U65" s="137"/>
    </row>
    <row r="66" customFormat="false" ht="25.5" hidden="false" customHeight="true" outlineLevel="0" collapsed="false">
      <c r="C66" s="136"/>
      <c r="D66" s="136"/>
      <c r="E66" s="137"/>
      <c r="F66" s="137"/>
      <c r="G66" s="137"/>
      <c r="H66" s="137"/>
      <c r="I66" s="137"/>
      <c r="J66" s="137"/>
      <c r="K66" s="137"/>
      <c r="L66" s="137"/>
      <c r="M66" s="137"/>
      <c r="N66" s="137"/>
      <c r="O66" s="137"/>
      <c r="P66" s="137"/>
      <c r="Q66" s="137"/>
      <c r="R66" s="137"/>
      <c r="S66" s="137"/>
      <c r="T66" s="137"/>
      <c r="U66" s="137"/>
    </row>
  </sheetData>
  <mergeCells count="22">
    <mergeCell ref="B1:C1"/>
    <mergeCell ref="T1:V1"/>
    <mergeCell ref="T2:V2"/>
    <mergeCell ref="B3:U3"/>
    <mergeCell ref="B5:B6"/>
    <mergeCell ref="C5:C6"/>
    <mergeCell ref="D5:D6"/>
    <mergeCell ref="E5:F5"/>
    <mergeCell ref="G5:H5"/>
    <mergeCell ref="I5:J5"/>
    <mergeCell ref="K5:L5"/>
    <mergeCell ref="M5:N5"/>
    <mergeCell ref="O5:P5"/>
    <mergeCell ref="Q5:R5"/>
    <mergeCell ref="T5:U5"/>
    <mergeCell ref="B7:U7"/>
    <mergeCell ref="B28:B33"/>
    <mergeCell ref="B54:U54"/>
    <mergeCell ref="C59:U59"/>
    <mergeCell ref="C64:D64"/>
    <mergeCell ref="C65:D65"/>
    <mergeCell ref="C66:D66"/>
  </mergeCells>
  <printOptions headings="false" gridLines="false" gridLinesSet="true" horizontalCentered="false" verticalCentered="false"/>
  <pageMargins left="0" right="0" top="0" bottom="0" header="0.511805555555555" footer="0.511805555555555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B1:AB66"/>
  <sheetViews>
    <sheetView showFormulas="false" showGridLines="true" showRowColHeaders="true" showZeros="true" rightToLeft="false" tabSelected="false" showOutlineSymbols="true" defaultGridColor="true" view="pageBreakPreview" topLeftCell="D1" colorId="64" zoomScale="90" zoomScaleNormal="100" zoomScalePageLayoutView="90" workbookViewId="0">
      <selection pane="topLeft" activeCell="W10" activeCellId="0" sqref="W10"/>
    </sheetView>
  </sheetViews>
  <sheetFormatPr defaultColWidth="9.01171875" defaultRowHeight="12.75" zeroHeight="false" outlineLevelRow="0" outlineLevelCol="0"/>
  <cols>
    <col collapsed="false" customWidth="true" hidden="true" outlineLevel="0" max="1" min="1" style="1" width="9.13"/>
    <col collapsed="false" customWidth="true" hidden="false" outlineLevel="0" max="2" min="2" style="1" width="4.71"/>
    <col collapsed="false" customWidth="true" hidden="false" outlineLevel="0" max="3" min="3" style="1" width="67.41"/>
    <col collapsed="false" customWidth="true" hidden="false" outlineLevel="0" max="4" min="4" style="1" width="11.86"/>
    <col collapsed="false" customWidth="true" hidden="false" outlineLevel="0" max="5" min="5" style="1" width="11.42"/>
    <col collapsed="false" customWidth="true" hidden="false" outlineLevel="0" max="6" min="6" style="1" width="13.43"/>
    <col collapsed="false" customWidth="true" hidden="false" outlineLevel="0" max="7" min="7" style="1" width="11.57"/>
    <col collapsed="false" customWidth="true" hidden="false" outlineLevel="0" max="8" min="8" style="1" width="14.69"/>
    <col collapsed="false" customWidth="true" hidden="false" outlineLevel="0" max="9" min="9" style="1" width="12.86"/>
    <col collapsed="false" customWidth="true" hidden="false" outlineLevel="0" max="10" min="10" style="1" width="12.57"/>
    <col collapsed="false" customWidth="true" hidden="false" outlineLevel="0" max="11" min="11" style="1" width="11.71"/>
    <col collapsed="false" customWidth="true" hidden="false" outlineLevel="0" max="12" min="12" style="1" width="15"/>
    <col collapsed="false" customWidth="true" hidden="true" outlineLevel="0" max="13" min="13" style="1" width="27.31"/>
    <col collapsed="false" customWidth="true" hidden="true" outlineLevel="0" max="14" min="14" style="1" width="17.13"/>
    <col collapsed="false" customWidth="true" hidden="true" outlineLevel="0" max="15" min="15" style="1" width="25.4"/>
    <col collapsed="false" customWidth="true" hidden="true" outlineLevel="0" max="16" min="16" style="1" width="12.29"/>
    <col collapsed="false" customWidth="true" hidden="true" outlineLevel="0" max="17" min="17" style="1" width="18.42"/>
    <col collapsed="false" customWidth="true" hidden="true" outlineLevel="0" max="18" min="18" style="1" width="20.86"/>
    <col collapsed="false" customWidth="true" hidden="true" outlineLevel="0" max="19" min="19" style="1" width="27.58"/>
    <col collapsed="false" customWidth="true" hidden="true" outlineLevel="0" max="20" min="20" style="1" width="12.71"/>
    <col collapsed="false" customWidth="true" hidden="true" outlineLevel="0" max="21" min="21" style="1" width="13.43"/>
    <col collapsed="false" customWidth="true" hidden="false" outlineLevel="0" max="23" min="22" style="1" width="10.71"/>
    <col collapsed="false" customWidth="true" hidden="false" outlineLevel="0" max="24" min="24" style="1" width="9.29"/>
    <col collapsed="false" customWidth="false" hidden="false" outlineLevel="0" max="25" min="25" style="1" width="9"/>
    <col collapsed="false" customWidth="true" hidden="false" outlineLevel="0" max="26" min="26" style="1" width="28.57"/>
    <col collapsed="false" customWidth="true" hidden="false" outlineLevel="0" max="27" min="27" style="1" width="13.7"/>
    <col collapsed="false" customWidth="true" hidden="false" outlineLevel="0" max="28" min="28" style="1" width="11.42"/>
    <col collapsed="false" customWidth="false" hidden="false" outlineLevel="0" max="256" min="29" style="1" width="9"/>
    <col collapsed="false" customWidth="true" hidden="true" outlineLevel="0" max="257" min="257" style="1" width="11.52"/>
    <col collapsed="false" customWidth="true" hidden="false" outlineLevel="0" max="258" min="258" style="1" width="4.71"/>
    <col collapsed="false" customWidth="true" hidden="false" outlineLevel="0" max="259" min="259" style="1" width="67.41"/>
    <col collapsed="false" customWidth="true" hidden="false" outlineLevel="0" max="260" min="260" style="1" width="11.86"/>
    <col collapsed="false" customWidth="true" hidden="false" outlineLevel="0" max="261" min="261" style="1" width="12.42"/>
    <col collapsed="false" customWidth="true" hidden="false" outlineLevel="0" max="262" min="262" style="1" width="11.3"/>
    <col collapsed="false" customWidth="true" hidden="true" outlineLevel="0" max="277" min="263" style="1" width="11.52"/>
    <col collapsed="false" customWidth="true" hidden="false" outlineLevel="0" max="279" min="278" style="1" width="10.71"/>
    <col collapsed="false" customWidth="true" hidden="false" outlineLevel="0" max="280" min="280" style="1" width="9.29"/>
    <col collapsed="false" customWidth="false" hidden="false" outlineLevel="0" max="281" min="281" style="1" width="9"/>
    <col collapsed="false" customWidth="true" hidden="false" outlineLevel="0" max="282" min="282" style="1" width="28.57"/>
    <col collapsed="false" customWidth="true" hidden="false" outlineLevel="0" max="283" min="283" style="1" width="13.7"/>
    <col collapsed="false" customWidth="true" hidden="false" outlineLevel="0" max="284" min="284" style="1" width="11.42"/>
    <col collapsed="false" customWidth="false" hidden="false" outlineLevel="0" max="512" min="285" style="1" width="9"/>
    <col collapsed="false" customWidth="true" hidden="true" outlineLevel="0" max="513" min="513" style="1" width="11.52"/>
    <col collapsed="false" customWidth="true" hidden="false" outlineLevel="0" max="514" min="514" style="1" width="4.71"/>
    <col collapsed="false" customWidth="true" hidden="false" outlineLevel="0" max="515" min="515" style="1" width="67.41"/>
    <col collapsed="false" customWidth="true" hidden="false" outlineLevel="0" max="516" min="516" style="1" width="11.86"/>
    <col collapsed="false" customWidth="true" hidden="false" outlineLevel="0" max="517" min="517" style="1" width="12.42"/>
    <col collapsed="false" customWidth="true" hidden="false" outlineLevel="0" max="518" min="518" style="1" width="11.3"/>
    <col collapsed="false" customWidth="true" hidden="true" outlineLevel="0" max="533" min="519" style="1" width="11.52"/>
    <col collapsed="false" customWidth="true" hidden="false" outlineLevel="0" max="535" min="534" style="1" width="10.71"/>
    <col collapsed="false" customWidth="true" hidden="false" outlineLevel="0" max="536" min="536" style="1" width="9.29"/>
    <col collapsed="false" customWidth="false" hidden="false" outlineLevel="0" max="537" min="537" style="1" width="9"/>
    <col collapsed="false" customWidth="true" hidden="false" outlineLevel="0" max="538" min="538" style="1" width="28.57"/>
    <col collapsed="false" customWidth="true" hidden="false" outlineLevel="0" max="539" min="539" style="1" width="13.7"/>
    <col collapsed="false" customWidth="true" hidden="false" outlineLevel="0" max="540" min="540" style="1" width="11.42"/>
    <col collapsed="false" customWidth="false" hidden="false" outlineLevel="0" max="768" min="541" style="1" width="9"/>
    <col collapsed="false" customWidth="true" hidden="true" outlineLevel="0" max="769" min="769" style="1" width="11.52"/>
    <col collapsed="false" customWidth="true" hidden="false" outlineLevel="0" max="770" min="770" style="1" width="4.71"/>
    <col collapsed="false" customWidth="true" hidden="false" outlineLevel="0" max="771" min="771" style="1" width="67.41"/>
    <col collapsed="false" customWidth="true" hidden="false" outlineLevel="0" max="772" min="772" style="1" width="11.86"/>
    <col collapsed="false" customWidth="true" hidden="false" outlineLevel="0" max="773" min="773" style="1" width="12.42"/>
    <col collapsed="false" customWidth="true" hidden="false" outlineLevel="0" max="774" min="774" style="1" width="11.3"/>
    <col collapsed="false" customWidth="true" hidden="true" outlineLevel="0" max="789" min="775" style="1" width="11.52"/>
    <col collapsed="false" customWidth="true" hidden="false" outlineLevel="0" max="791" min="790" style="1" width="10.71"/>
    <col collapsed="false" customWidth="true" hidden="false" outlineLevel="0" max="792" min="792" style="1" width="9.29"/>
    <col collapsed="false" customWidth="false" hidden="false" outlineLevel="0" max="793" min="793" style="1" width="9"/>
    <col collapsed="false" customWidth="true" hidden="false" outlineLevel="0" max="794" min="794" style="1" width="28.57"/>
    <col collapsed="false" customWidth="true" hidden="false" outlineLevel="0" max="795" min="795" style="1" width="13.7"/>
    <col collapsed="false" customWidth="true" hidden="false" outlineLevel="0" max="796" min="796" style="1" width="11.42"/>
    <col collapsed="false" customWidth="false" hidden="false" outlineLevel="0" max="1024" min="797" style="1" width="9"/>
  </cols>
  <sheetData>
    <row r="1" customFormat="false" ht="12.75" hidden="false" customHeight="true" outlineLevel="0" collapsed="false">
      <c r="B1" s="2"/>
      <c r="C1" s="2"/>
      <c r="T1" s="3"/>
      <c r="U1" s="3"/>
      <c r="V1" s="3"/>
    </row>
    <row r="2" customFormat="false" ht="12.75" hidden="false" customHeight="true" outlineLevel="0" collapsed="false">
      <c r="T2" s="3"/>
      <c r="U2" s="3"/>
      <c r="V2" s="3"/>
    </row>
    <row r="3" customFormat="false" ht="19.5" hidden="false" customHeight="true" outlineLevel="0" collapsed="false">
      <c r="B3" s="4" t="s">
        <v>100</v>
      </c>
      <c r="C3" s="4"/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5"/>
    </row>
    <row r="4" customFormat="false" ht="13.5" hidden="false" customHeight="true" outlineLevel="0" collapsed="false">
      <c r="C4" s="6"/>
      <c r="D4" s="7"/>
      <c r="E4" s="7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8" t="s">
        <v>1</v>
      </c>
    </row>
    <row r="5" customFormat="false" ht="72" hidden="false" customHeight="true" outlineLevel="0" collapsed="false">
      <c r="B5" s="9" t="s">
        <v>2</v>
      </c>
      <c r="C5" s="10" t="s">
        <v>3</v>
      </c>
      <c r="D5" s="11" t="s">
        <v>4</v>
      </c>
      <c r="E5" s="12" t="s">
        <v>92</v>
      </c>
      <c r="F5" s="12"/>
      <c r="G5" s="13" t="s">
        <v>96</v>
      </c>
      <c r="H5" s="13"/>
      <c r="I5" s="12" t="s">
        <v>98</v>
      </c>
      <c r="J5" s="12"/>
      <c r="K5" s="12" t="s">
        <v>101</v>
      </c>
      <c r="L5" s="12"/>
      <c r="M5" s="12" t="s">
        <v>9</v>
      </c>
      <c r="N5" s="12"/>
      <c r="O5" s="12" t="s">
        <v>10</v>
      </c>
      <c r="P5" s="12"/>
      <c r="Q5" s="12" t="s">
        <v>11</v>
      </c>
      <c r="R5" s="12"/>
      <c r="S5" s="13"/>
      <c r="T5" s="12" t="s">
        <v>12</v>
      </c>
      <c r="U5" s="12"/>
    </row>
    <row r="6" customFormat="false" ht="41.25" hidden="false" customHeight="true" outlineLevel="0" collapsed="false">
      <c r="B6" s="9"/>
      <c r="C6" s="10"/>
      <c r="D6" s="11"/>
      <c r="E6" s="14" t="s">
        <v>13</v>
      </c>
      <c r="F6" s="15" t="s">
        <v>14</v>
      </c>
      <c r="G6" s="16" t="s">
        <v>13</v>
      </c>
      <c r="H6" s="17" t="s">
        <v>14</v>
      </c>
      <c r="I6" s="14" t="s">
        <v>13</v>
      </c>
      <c r="J6" s="15" t="s">
        <v>14</v>
      </c>
      <c r="K6" s="14" t="s">
        <v>13</v>
      </c>
      <c r="L6" s="15" t="s">
        <v>14</v>
      </c>
      <c r="M6" s="14" t="s">
        <v>13</v>
      </c>
      <c r="N6" s="15" t="s">
        <v>14</v>
      </c>
      <c r="O6" s="14" t="s">
        <v>13</v>
      </c>
      <c r="P6" s="15" t="s">
        <v>14</v>
      </c>
      <c r="Q6" s="14" t="s">
        <v>13</v>
      </c>
      <c r="R6" s="15" t="s">
        <v>14</v>
      </c>
      <c r="S6" s="18"/>
      <c r="T6" s="14" t="s">
        <v>13</v>
      </c>
      <c r="U6" s="15" t="s">
        <v>14</v>
      </c>
    </row>
    <row r="7" customFormat="false" ht="11.25" hidden="false" customHeight="true" outlineLevel="0" collapsed="false">
      <c r="B7" s="19" t="s">
        <v>15</v>
      </c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19"/>
    </row>
    <row r="8" customFormat="false" ht="13.5" hidden="false" customHeight="false" outlineLevel="0" collapsed="false">
      <c r="B8" s="20" t="s">
        <v>16</v>
      </c>
      <c r="C8" s="21" t="s">
        <v>17</v>
      </c>
      <c r="D8" s="22" t="n">
        <f aca="false">+D10+D13</f>
        <v>7593991.98</v>
      </c>
      <c r="E8" s="22" t="n">
        <f aca="false">+E10+E13</f>
        <v>0</v>
      </c>
      <c r="F8" s="22" t="n">
        <f aca="false">+F10+F13</f>
        <v>7593991.98</v>
      </c>
      <c r="G8" s="22" t="n">
        <f aca="false">+G10+G13</f>
        <v>1150000</v>
      </c>
      <c r="H8" s="22" t="n">
        <f aca="false">+H10+H13</f>
        <v>8743991.98</v>
      </c>
      <c r="I8" s="23" t="n">
        <f aca="false">+I10+I13</f>
        <v>2167189</v>
      </c>
      <c r="J8" s="23" t="n">
        <f aca="false">+J10+J13</f>
        <v>10911180.98</v>
      </c>
      <c r="K8" s="22" t="n">
        <f aca="false">+K10+K13</f>
        <v>5200</v>
      </c>
      <c r="L8" s="22" t="n">
        <f aca="false">+L10+L13</f>
        <v>10916380.98</v>
      </c>
      <c r="M8" s="22" t="n">
        <f aca="false">+M10+M13</f>
        <v>0</v>
      </c>
      <c r="N8" s="22" t="n">
        <f aca="false">+N10+N13</f>
        <v>10916380.98</v>
      </c>
      <c r="O8" s="22" t="n">
        <f aca="false">O10+O13</f>
        <v>0</v>
      </c>
      <c r="P8" s="22" t="n">
        <f aca="false">N8+O8</f>
        <v>10916380.98</v>
      </c>
      <c r="Q8" s="24" t="n">
        <f aca="false">Q10+Q13</f>
        <v>0</v>
      </c>
      <c r="R8" s="22" t="n">
        <f aca="false">P8+Q8</f>
        <v>10916380.98</v>
      </c>
      <c r="S8" s="24"/>
      <c r="T8" s="22" t="n">
        <f aca="false">+T10+T13</f>
        <v>0</v>
      </c>
      <c r="U8" s="22" t="n">
        <f aca="false">R8+T8</f>
        <v>10916380.98</v>
      </c>
    </row>
    <row r="9" customFormat="false" ht="10.5" hidden="false" customHeight="true" outlineLevel="0" collapsed="false">
      <c r="B9" s="20"/>
      <c r="C9" s="25" t="s">
        <v>18</v>
      </c>
      <c r="D9" s="26"/>
      <c r="E9" s="26"/>
      <c r="F9" s="26"/>
      <c r="G9" s="26"/>
      <c r="H9" s="26"/>
      <c r="I9" s="27"/>
      <c r="J9" s="27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</row>
    <row r="10" customFormat="false" ht="13.5" hidden="false" customHeight="false" outlineLevel="0" collapsed="false">
      <c r="B10" s="20" t="s">
        <v>19</v>
      </c>
      <c r="C10" s="21" t="s">
        <v>20</v>
      </c>
      <c r="D10" s="22" t="n">
        <f aca="false">D11+D12</f>
        <v>5230891.98</v>
      </c>
      <c r="E10" s="22" t="n">
        <f aca="false">E11+E12</f>
        <v>0</v>
      </c>
      <c r="F10" s="22" t="n">
        <f aca="false">F11+F12</f>
        <v>5230891.98</v>
      </c>
      <c r="G10" s="22" t="n">
        <f aca="false">G11+G12</f>
        <v>0</v>
      </c>
      <c r="H10" s="22" t="n">
        <f aca="false">H11+H12</f>
        <v>5230891.98</v>
      </c>
      <c r="I10" s="23" t="n">
        <f aca="false">I11+I12</f>
        <v>2167189</v>
      </c>
      <c r="J10" s="23" t="n">
        <f aca="false">J11+J12</f>
        <v>7398080.98</v>
      </c>
      <c r="K10" s="22" t="n">
        <f aca="false">K11+K12</f>
        <v>0</v>
      </c>
      <c r="L10" s="22" t="n">
        <f aca="false">L11+L12</f>
        <v>7398080.98</v>
      </c>
      <c r="M10" s="22" t="n">
        <f aca="false">M11+M12</f>
        <v>0</v>
      </c>
      <c r="N10" s="22" t="n">
        <f aca="false">N11+N12</f>
        <v>7398080.98</v>
      </c>
      <c r="O10" s="22" t="n">
        <f aca="false">O11+O12</f>
        <v>0</v>
      </c>
      <c r="P10" s="22" t="n">
        <f aca="false">N10+O10</f>
        <v>7398080.98</v>
      </c>
      <c r="Q10" s="24" t="n">
        <f aca="false">Q11+Q12</f>
        <v>0</v>
      </c>
      <c r="R10" s="22" t="n">
        <f aca="false">P10+Q10</f>
        <v>7398080.98</v>
      </c>
      <c r="S10" s="24"/>
      <c r="T10" s="22" t="n">
        <f aca="false">T11+T12</f>
        <v>0</v>
      </c>
      <c r="U10" s="22" t="n">
        <f aca="false">R10+T10</f>
        <v>7398080.98</v>
      </c>
    </row>
    <row r="11" customFormat="false" ht="13.5" hidden="false" customHeight="false" outlineLevel="0" collapsed="false">
      <c r="B11" s="20"/>
      <c r="C11" s="25" t="s">
        <v>21</v>
      </c>
      <c r="D11" s="26" t="n">
        <v>5202091.98</v>
      </c>
      <c r="E11" s="26" t="n">
        <v>0</v>
      </c>
      <c r="F11" s="24" t="n">
        <f aca="false">D11+E11</f>
        <v>5202091.98</v>
      </c>
      <c r="G11" s="26" t="n">
        <v>0</v>
      </c>
      <c r="H11" s="24" t="n">
        <f aca="false">F11+G11</f>
        <v>5202091.98</v>
      </c>
      <c r="I11" s="27" t="n">
        <v>2167189</v>
      </c>
      <c r="J11" s="28" t="n">
        <f aca="false">H11+I11</f>
        <v>7369280.98</v>
      </c>
      <c r="K11" s="26" t="n">
        <v>0</v>
      </c>
      <c r="L11" s="24" t="n">
        <f aca="false">J11+K11</f>
        <v>7369280.98</v>
      </c>
      <c r="M11" s="24"/>
      <c r="N11" s="24" t="n">
        <f aca="false">L11+M11</f>
        <v>7369280.98</v>
      </c>
      <c r="O11" s="24"/>
      <c r="P11" s="24" t="n">
        <f aca="false">N11+O11</f>
        <v>7369280.98</v>
      </c>
      <c r="Q11" s="24"/>
      <c r="R11" s="24" t="n">
        <f aca="false">P11+Q11</f>
        <v>7369280.98</v>
      </c>
      <c r="S11" s="24"/>
      <c r="T11" s="26" t="n">
        <v>0</v>
      </c>
      <c r="U11" s="24" t="n">
        <f aca="false">P11+T11</f>
        <v>7369280.98</v>
      </c>
    </row>
    <row r="12" customFormat="false" ht="13.5" hidden="false" customHeight="false" outlineLevel="0" collapsed="false">
      <c r="B12" s="20"/>
      <c r="C12" s="25" t="s">
        <v>22</v>
      </c>
      <c r="D12" s="26" t="n">
        <v>28800</v>
      </c>
      <c r="E12" s="26" t="n">
        <v>0</v>
      </c>
      <c r="F12" s="24" t="n">
        <f aca="false">D12+E12</f>
        <v>28800</v>
      </c>
      <c r="G12" s="26" t="n">
        <v>0</v>
      </c>
      <c r="H12" s="24" t="n">
        <f aca="false">F12+G12</f>
        <v>28800</v>
      </c>
      <c r="I12" s="27" t="n">
        <v>0</v>
      </c>
      <c r="J12" s="28" t="n">
        <f aca="false">H12+I12</f>
        <v>28800</v>
      </c>
      <c r="K12" s="26" t="n">
        <v>0</v>
      </c>
      <c r="L12" s="24" t="n">
        <f aca="false">J12+K12</f>
        <v>28800</v>
      </c>
      <c r="M12" s="24" t="n">
        <v>0</v>
      </c>
      <c r="N12" s="24" t="n">
        <f aca="false">L12+M12</f>
        <v>28800</v>
      </c>
      <c r="O12" s="24" t="n">
        <v>0</v>
      </c>
      <c r="P12" s="24" t="n">
        <f aca="false">N12+O12</f>
        <v>28800</v>
      </c>
      <c r="Q12" s="24"/>
      <c r="R12" s="24" t="n">
        <f aca="false">P12+Q12</f>
        <v>28800</v>
      </c>
      <c r="S12" s="24"/>
      <c r="T12" s="26" t="n">
        <v>0</v>
      </c>
      <c r="U12" s="24" t="n">
        <f aca="false">P12+T12</f>
        <v>28800</v>
      </c>
    </row>
    <row r="13" customFormat="false" ht="13.5" hidden="false" customHeight="false" outlineLevel="0" collapsed="false">
      <c r="B13" s="20" t="s">
        <v>23</v>
      </c>
      <c r="C13" s="21" t="s">
        <v>24</v>
      </c>
      <c r="D13" s="22" t="n">
        <f aca="false">SUM(D14:D17)</f>
        <v>2363100</v>
      </c>
      <c r="E13" s="22" t="n">
        <f aca="false">SUM(E14:E17)</f>
        <v>0</v>
      </c>
      <c r="F13" s="22" t="n">
        <f aca="false">SUM(F14:F17)</f>
        <v>2363100</v>
      </c>
      <c r="G13" s="22" t="n">
        <f aca="false">SUM(G14:G17)</f>
        <v>1150000</v>
      </c>
      <c r="H13" s="22" t="n">
        <f aca="false">SUM(H14:H17)</f>
        <v>3513100</v>
      </c>
      <c r="I13" s="23" t="n">
        <f aca="false">SUM(I14:I17)</f>
        <v>0</v>
      </c>
      <c r="J13" s="23" t="n">
        <f aca="false">SUM(J14:J17)</f>
        <v>3513100</v>
      </c>
      <c r="K13" s="22" t="n">
        <f aca="false">SUM(K14:K17)</f>
        <v>5200</v>
      </c>
      <c r="L13" s="22" t="n">
        <f aca="false">SUM(L14:L17)</f>
        <v>3518300</v>
      </c>
      <c r="M13" s="22" t="n">
        <f aca="false">SUM(M14:M17)</f>
        <v>0</v>
      </c>
      <c r="N13" s="22" t="n">
        <f aca="false">SUM(N14:N17)</f>
        <v>3518300</v>
      </c>
      <c r="O13" s="22" t="n">
        <f aca="false">O14+O15+O16+O17</f>
        <v>0</v>
      </c>
      <c r="P13" s="22" t="n">
        <f aca="false">N13+O13</f>
        <v>3518300</v>
      </c>
      <c r="Q13" s="24" t="n">
        <f aca="false">Q14+Q15+Q16+Q17</f>
        <v>0</v>
      </c>
      <c r="R13" s="22" t="n">
        <f aca="false">P13+Q13</f>
        <v>3518300</v>
      </c>
      <c r="S13" s="24"/>
      <c r="T13" s="22" t="n">
        <f aca="false">SUM(T14:T17)</f>
        <v>0</v>
      </c>
      <c r="U13" s="22" t="n">
        <f aca="false">R13+T13</f>
        <v>3518300</v>
      </c>
    </row>
    <row r="14" customFormat="false" ht="13.5" hidden="false" customHeight="false" outlineLevel="0" collapsed="false">
      <c r="B14" s="20"/>
      <c r="C14" s="25" t="s">
        <v>25</v>
      </c>
      <c r="D14" s="26" t="n">
        <v>2270000</v>
      </c>
      <c r="E14" s="26"/>
      <c r="F14" s="24" t="n">
        <f aca="false">D14+E14</f>
        <v>2270000</v>
      </c>
      <c r="G14" s="26"/>
      <c r="H14" s="24" t="n">
        <f aca="false">F14+G14</f>
        <v>2270000</v>
      </c>
      <c r="I14" s="27"/>
      <c r="J14" s="27" t="n">
        <f aca="false">H14+I14</f>
        <v>2270000</v>
      </c>
      <c r="K14" s="26"/>
      <c r="L14" s="26" t="n">
        <f aca="false">J14+K14</f>
        <v>2270000</v>
      </c>
      <c r="M14" s="26"/>
      <c r="N14" s="26" t="n">
        <f aca="false">L14+M14</f>
        <v>2270000</v>
      </c>
      <c r="O14" s="26"/>
      <c r="P14" s="24" t="n">
        <f aca="false">N14+O14</f>
        <v>2270000</v>
      </c>
      <c r="Q14" s="24"/>
      <c r="R14" s="24" t="n">
        <f aca="false">P14+Q14</f>
        <v>2270000</v>
      </c>
      <c r="S14" s="24"/>
      <c r="T14" s="26"/>
      <c r="U14" s="24" t="n">
        <f aca="false">R14+T14</f>
        <v>2270000</v>
      </c>
      <c r="Z14" s="29"/>
    </row>
    <row r="15" customFormat="false" ht="13.5" hidden="false" customHeight="false" outlineLevel="0" collapsed="false">
      <c r="B15" s="20"/>
      <c r="C15" s="25" t="s">
        <v>26</v>
      </c>
      <c r="D15" s="26" t="n">
        <v>0</v>
      </c>
      <c r="E15" s="26"/>
      <c r="F15" s="24" t="n">
        <f aca="false">D15+E15</f>
        <v>0</v>
      </c>
      <c r="G15" s="26"/>
      <c r="H15" s="24" t="n">
        <f aca="false">F15+G15</f>
        <v>0</v>
      </c>
      <c r="I15" s="27" t="n">
        <v>0</v>
      </c>
      <c r="J15" s="27" t="n">
        <f aca="false">H15+I15</f>
        <v>0</v>
      </c>
      <c r="K15" s="26" t="n">
        <v>0</v>
      </c>
      <c r="L15" s="26" t="n">
        <f aca="false">J15+K15</f>
        <v>0</v>
      </c>
      <c r="M15" s="26"/>
      <c r="N15" s="26" t="n">
        <f aca="false">L15+M15</f>
        <v>0</v>
      </c>
      <c r="O15" s="26"/>
      <c r="P15" s="24" t="n">
        <f aca="false">N15+O15</f>
        <v>0</v>
      </c>
      <c r="Q15" s="24"/>
      <c r="R15" s="24" t="n">
        <f aca="false">P15+Q15</f>
        <v>0</v>
      </c>
      <c r="S15" s="24"/>
      <c r="T15" s="26"/>
      <c r="U15" s="24" t="n">
        <f aca="false">R15+T15</f>
        <v>0</v>
      </c>
    </row>
    <row r="16" customFormat="false" ht="13.5" hidden="false" customHeight="false" outlineLevel="0" collapsed="false">
      <c r="B16" s="20"/>
      <c r="C16" s="25" t="s">
        <v>27</v>
      </c>
      <c r="D16" s="26" t="n">
        <v>93100</v>
      </c>
      <c r="E16" s="26"/>
      <c r="F16" s="24" t="n">
        <f aca="false">D16+E16</f>
        <v>93100</v>
      </c>
      <c r="G16" s="26"/>
      <c r="H16" s="24" t="n">
        <f aca="false">F16+G16</f>
        <v>93100</v>
      </c>
      <c r="I16" s="27"/>
      <c r="J16" s="27" t="n">
        <f aca="false">H16+I16</f>
        <v>93100</v>
      </c>
      <c r="K16" s="26" t="n">
        <v>5200</v>
      </c>
      <c r="L16" s="26" t="n">
        <f aca="false">J16+K16</f>
        <v>98300</v>
      </c>
      <c r="M16" s="26"/>
      <c r="N16" s="26" t="n">
        <f aca="false">L16+M16</f>
        <v>98300</v>
      </c>
      <c r="O16" s="26"/>
      <c r="P16" s="24" t="n">
        <f aca="false">N16+O16</f>
        <v>98300</v>
      </c>
      <c r="Q16" s="24"/>
      <c r="R16" s="24" t="n">
        <f aca="false">P16+Q16</f>
        <v>98300</v>
      </c>
      <c r="S16" s="24"/>
      <c r="T16" s="26"/>
      <c r="U16" s="24" t="n">
        <f aca="false">R16+T16</f>
        <v>98300</v>
      </c>
    </row>
    <row r="17" customFormat="false" ht="12" hidden="false" customHeight="true" outlineLevel="0" collapsed="false">
      <c r="B17" s="20"/>
      <c r="C17" s="25" t="s">
        <v>28</v>
      </c>
      <c r="D17" s="26" t="n">
        <v>0</v>
      </c>
      <c r="E17" s="26"/>
      <c r="F17" s="24" t="n">
        <f aca="false">D17+E17</f>
        <v>0</v>
      </c>
      <c r="G17" s="26" t="n">
        <v>1150000</v>
      </c>
      <c r="H17" s="24" t="n">
        <f aca="false">F17+G17</f>
        <v>1150000</v>
      </c>
      <c r="I17" s="27"/>
      <c r="J17" s="27" t="n">
        <f aca="false">H17+I17</f>
        <v>1150000</v>
      </c>
      <c r="K17" s="26"/>
      <c r="L17" s="26" t="n">
        <f aca="false">J17+K17</f>
        <v>1150000</v>
      </c>
      <c r="M17" s="26" t="n">
        <v>0</v>
      </c>
      <c r="N17" s="26" t="n">
        <f aca="false">L17+M17</f>
        <v>1150000</v>
      </c>
      <c r="O17" s="26" t="n">
        <v>0</v>
      </c>
      <c r="P17" s="24" t="n">
        <f aca="false">N17+O17</f>
        <v>1150000</v>
      </c>
      <c r="Q17" s="24"/>
      <c r="R17" s="24" t="n">
        <f aca="false">P17+Q17</f>
        <v>1150000</v>
      </c>
      <c r="S17" s="24"/>
      <c r="T17" s="26" t="n">
        <v>0</v>
      </c>
      <c r="U17" s="24" t="n">
        <f aca="false">R17+T17</f>
        <v>1150000</v>
      </c>
    </row>
    <row r="18" customFormat="false" ht="13.5" hidden="false" customHeight="false" outlineLevel="0" collapsed="false">
      <c r="B18" s="30" t="n">
        <v>2</v>
      </c>
      <c r="C18" s="31" t="s">
        <v>29</v>
      </c>
      <c r="D18" s="32" t="n">
        <v>7855536.58</v>
      </c>
      <c r="E18" s="26" t="n">
        <v>1000000</v>
      </c>
      <c r="F18" s="22" t="n">
        <f aca="false">E18+D18</f>
        <v>8855536.58</v>
      </c>
      <c r="G18" s="26" t="n">
        <v>150000</v>
      </c>
      <c r="H18" s="22" t="n">
        <f aca="false">+F18+G18</f>
        <v>9005536.58</v>
      </c>
      <c r="I18" s="33" t="n">
        <v>2167189</v>
      </c>
      <c r="J18" s="33" t="n">
        <f aca="false">+H18+I18</f>
        <v>11172725.58</v>
      </c>
      <c r="K18" s="32" t="n">
        <v>5200</v>
      </c>
      <c r="L18" s="32" t="n">
        <f aca="false">+J18+K18</f>
        <v>11177925.58</v>
      </c>
      <c r="M18" s="32" t="n">
        <v>0</v>
      </c>
      <c r="N18" s="32" t="n">
        <f aca="false">+L18+M18</f>
        <v>11177925.58</v>
      </c>
      <c r="O18" s="32"/>
      <c r="P18" s="24" t="n">
        <f aca="false">N18+O18</f>
        <v>11177925.58</v>
      </c>
      <c r="Q18" s="24"/>
      <c r="R18" s="24" t="n">
        <f aca="false">P18+Q18</f>
        <v>11177925.58</v>
      </c>
      <c r="S18" s="24"/>
      <c r="T18" s="32" t="n">
        <v>0</v>
      </c>
      <c r="U18" s="32" t="n">
        <f aca="false">R18+T18</f>
        <v>11177925.58</v>
      </c>
    </row>
    <row r="19" customFormat="false" ht="13.5" hidden="false" customHeight="false" outlineLevel="0" collapsed="false">
      <c r="B19" s="20" t="s">
        <v>30</v>
      </c>
      <c r="C19" s="34" t="s">
        <v>31</v>
      </c>
      <c r="D19" s="27" t="n">
        <v>1581369.87</v>
      </c>
      <c r="E19" s="26"/>
      <c r="F19" s="22" t="n">
        <f aca="false">E19+D19</f>
        <v>1581369.87</v>
      </c>
      <c r="G19" s="26"/>
      <c r="H19" s="24" t="n">
        <f aca="false">+F19+G19</f>
        <v>1581369.87</v>
      </c>
      <c r="I19" s="27"/>
      <c r="J19" s="28" t="n">
        <f aca="false">+H19+I19</f>
        <v>1581369.87</v>
      </c>
      <c r="K19" s="26"/>
      <c r="L19" s="24" t="n">
        <f aca="false">+J19+K19</f>
        <v>1581369.87</v>
      </c>
      <c r="M19" s="24"/>
      <c r="N19" s="24" t="n">
        <f aca="false">+L19+M19</f>
        <v>1581369.87</v>
      </c>
      <c r="O19" s="24"/>
      <c r="P19" s="24" t="n">
        <f aca="false">+N19+O19</f>
        <v>1581369.87</v>
      </c>
      <c r="Q19" s="24"/>
      <c r="R19" s="24" t="n">
        <f aca="false">SUM(P19+Q19)</f>
        <v>1581369.87</v>
      </c>
      <c r="S19" s="24"/>
      <c r="T19" s="26"/>
      <c r="U19" s="24" t="n">
        <f aca="false">+J19+T19</f>
        <v>1581369.87</v>
      </c>
    </row>
    <row r="20" customFormat="false" ht="13.5" hidden="false" customHeight="false" outlineLevel="0" collapsed="false">
      <c r="B20" s="20" t="s">
        <v>32</v>
      </c>
      <c r="C20" s="35" t="s">
        <v>33</v>
      </c>
      <c r="D20" s="36"/>
      <c r="E20" s="26" t="n">
        <v>0</v>
      </c>
      <c r="F20" s="22" t="n">
        <f aca="false">E20+D20</f>
        <v>0</v>
      </c>
      <c r="G20" s="26"/>
      <c r="H20" s="24" t="n">
        <f aca="false">+F20+G20</f>
        <v>0</v>
      </c>
      <c r="I20" s="27"/>
      <c r="J20" s="28" t="n">
        <f aca="false">SUM(H20+I20)</f>
        <v>0</v>
      </c>
      <c r="K20" s="26"/>
      <c r="L20" s="24" t="n">
        <f aca="false">SUM(J20+K20)</f>
        <v>0</v>
      </c>
      <c r="M20" s="24"/>
      <c r="N20" s="24" t="n">
        <f aca="false">SUM(L20+M20)</f>
        <v>0</v>
      </c>
      <c r="O20" s="24"/>
      <c r="P20" s="24" t="n">
        <f aca="false">SUM(N20+O20)</f>
        <v>0</v>
      </c>
      <c r="Q20" s="24"/>
      <c r="R20" s="24" t="n">
        <f aca="false">SUM(P20+Q20)</f>
        <v>0</v>
      </c>
      <c r="S20" s="24"/>
      <c r="T20" s="26"/>
      <c r="U20" s="24" t="n">
        <f aca="false">SUM(J20+T20)</f>
        <v>0</v>
      </c>
    </row>
    <row r="21" customFormat="false" ht="13.5" hidden="false" customHeight="false" outlineLevel="0" collapsed="false">
      <c r="B21" s="20" t="s">
        <v>34</v>
      </c>
      <c r="C21" s="37" t="s">
        <v>35</v>
      </c>
      <c r="D21" s="38" t="n">
        <v>7855536.58</v>
      </c>
      <c r="E21" s="38" t="n">
        <f aca="false">E18+E20</f>
        <v>1000000</v>
      </c>
      <c r="F21" s="22" t="n">
        <f aca="false">E21+D21</f>
        <v>8855536.58</v>
      </c>
      <c r="G21" s="38" t="n">
        <f aca="false">G18+G20</f>
        <v>150000</v>
      </c>
      <c r="H21" s="22" t="n">
        <f aca="false">H18+H20</f>
        <v>9005536.58</v>
      </c>
      <c r="I21" s="39" t="n">
        <f aca="false">I18+I20</f>
        <v>2167189</v>
      </c>
      <c r="J21" s="28" t="n">
        <f aca="false">SUM(H21+I21)</f>
        <v>11172725.58</v>
      </c>
      <c r="K21" s="38" t="n">
        <f aca="false">K18+K20</f>
        <v>5200</v>
      </c>
      <c r="L21" s="24" t="n">
        <f aca="false">SUM(J21+K21)</f>
        <v>11177925.58</v>
      </c>
      <c r="M21" s="38" t="n">
        <f aca="false">M18+M20</f>
        <v>0</v>
      </c>
      <c r="N21" s="24" t="n">
        <f aca="false">SUM(L21+M21)</f>
        <v>11177925.58</v>
      </c>
      <c r="O21" s="38" t="n">
        <f aca="false">O18+O20</f>
        <v>0</v>
      </c>
      <c r="P21" s="24" t="n">
        <f aca="false">N21+O21</f>
        <v>11177925.58</v>
      </c>
      <c r="Q21" s="24" t="n">
        <f aca="false">Q18+Q20</f>
        <v>0</v>
      </c>
      <c r="R21" s="24" t="n">
        <f aca="false">P21+Q21</f>
        <v>11177925.58</v>
      </c>
      <c r="S21" s="24"/>
      <c r="T21" s="38" t="n">
        <v>0</v>
      </c>
      <c r="U21" s="24" t="n">
        <f aca="false">R21+T21</f>
        <v>11177925.58</v>
      </c>
      <c r="W21" s="29"/>
    </row>
    <row r="22" customFormat="false" ht="12" hidden="false" customHeight="true" outlineLevel="0" collapsed="false">
      <c r="B22" s="30" t="s">
        <v>36</v>
      </c>
      <c r="C22" s="25" t="s">
        <v>37</v>
      </c>
      <c r="D22" s="40" t="n">
        <f aca="false">IF(D10=0,0,D25/D10*-100)</f>
        <v>5.00000001911719</v>
      </c>
      <c r="E22" s="41"/>
      <c r="F22" s="40" t="n">
        <f aca="false">IF(F10=0,0,F25/F10*-100)</f>
        <v>24.1171984591431</v>
      </c>
      <c r="G22" s="41"/>
      <c r="H22" s="40" t="n">
        <f aca="false">IF(H10=0,0,H25/H10*-100)</f>
        <v>5.00000001911719</v>
      </c>
      <c r="I22" s="42"/>
      <c r="J22" s="43" t="n">
        <f aca="false">IF(J10=0,0,J25/J10*-100)</f>
        <v>3.53530328617732</v>
      </c>
      <c r="K22" s="44"/>
      <c r="L22" s="40" t="n">
        <f aca="false">IF(L10=0,0,L25/L10*-100)</f>
        <v>3.53530328617732</v>
      </c>
      <c r="M22" s="40"/>
      <c r="N22" s="40" t="n">
        <f aca="false">IF(N10=0,0,N25/N10*-100)</f>
        <v>3.53530328617732</v>
      </c>
      <c r="O22" s="40"/>
      <c r="P22" s="40" t="n">
        <f aca="false">IF(P10=0,0,P25/P10*-100)</f>
        <v>3.53530328617732</v>
      </c>
      <c r="Q22" s="40"/>
      <c r="R22" s="40" t="n">
        <f aca="false">IF(R10=0,0,R25/R10*-100)</f>
        <v>3.53530328617732</v>
      </c>
      <c r="S22" s="40"/>
      <c r="T22" s="44"/>
      <c r="U22" s="40" t="n">
        <f aca="false">IF(U10=0,0,U25/U10*-100)</f>
        <v>3.53530328617732</v>
      </c>
      <c r="W22" s="45"/>
      <c r="Z22" s="46"/>
    </row>
    <row r="23" customFormat="false" ht="13.5" hidden="false" customHeight="false" outlineLevel="0" collapsed="false">
      <c r="B23" s="30" t="s">
        <v>38</v>
      </c>
      <c r="C23" s="25" t="s">
        <v>39</v>
      </c>
      <c r="D23" s="47" t="n">
        <v>5</v>
      </c>
      <c r="E23" s="41"/>
      <c r="F23" s="47" t="n">
        <v>5</v>
      </c>
      <c r="G23" s="41"/>
      <c r="H23" s="47" t="n">
        <v>5</v>
      </c>
      <c r="I23" s="42"/>
      <c r="J23" s="48" t="n">
        <v>5</v>
      </c>
      <c r="K23" s="44"/>
      <c r="L23" s="47" t="n">
        <v>5</v>
      </c>
      <c r="M23" s="47"/>
      <c r="N23" s="47" t="n">
        <v>5</v>
      </c>
      <c r="O23" s="47"/>
      <c r="P23" s="47" t="n">
        <v>5</v>
      </c>
      <c r="Q23" s="47"/>
      <c r="R23" s="47" t="n">
        <v>5</v>
      </c>
      <c r="S23" s="47"/>
      <c r="T23" s="44"/>
      <c r="U23" s="47" t="n">
        <v>5</v>
      </c>
      <c r="W23" s="49"/>
      <c r="X23" s="50"/>
      <c r="Y23" s="49"/>
      <c r="Z23" s="51"/>
      <c r="AA23" s="52"/>
    </row>
    <row r="24" customFormat="false" ht="14.25" hidden="false" customHeight="true" outlineLevel="0" collapsed="false">
      <c r="B24" s="30" t="s">
        <v>40</v>
      </c>
      <c r="C24" s="21" t="s">
        <v>41</v>
      </c>
      <c r="D24" s="22" t="n">
        <f aca="false">D10*D23/-100</f>
        <v>-261544.599</v>
      </c>
      <c r="E24" s="32"/>
      <c r="F24" s="22" t="n">
        <f aca="false">F10*F23/-100</f>
        <v>-261544.599</v>
      </c>
      <c r="G24" s="32"/>
      <c r="H24" s="22" t="n">
        <f aca="false">H10*H23/-100</f>
        <v>-261544.599</v>
      </c>
      <c r="I24" s="33"/>
      <c r="J24" s="23" t="n">
        <f aca="false">J10*J23/-100</f>
        <v>-369904.049</v>
      </c>
      <c r="K24" s="32"/>
      <c r="L24" s="22" t="n">
        <f aca="false">L10*L23/-100</f>
        <v>-369904.049</v>
      </c>
      <c r="M24" s="22"/>
      <c r="N24" s="22" t="n">
        <f aca="false">N10*N23/-100</f>
        <v>-369904.049</v>
      </c>
      <c r="O24" s="22"/>
      <c r="P24" s="22" t="n">
        <f aca="false">P10*P23/-100</f>
        <v>-369904.049</v>
      </c>
      <c r="Q24" s="22"/>
      <c r="R24" s="22" t="n">
        <f aca="false">R10*R23/-100</f>
        <v>-369904.049</v>
      </c>
      <c r="S24" s="22"/>
      <c r="T24" s="32"/>
      <c r="U24" s="22" t="n">
        <f aca="false">U10*U23/-100</f>
        <v>-369904.049</v>
      </c>
      <c r="W24" s="53"/>
      <c r="X24" s="54"/>
      <c r="Y24" s="53"/>
      <c r="Z24" s="55"/>
    </row>
    <row r="25" customFormat="false" ht="13.5" hidden="false" customHeight="false" outlineLevel="0" collapsed="false">
      <c r="B25" s="30" t="s">
        <v>42</v>
      </c>
      <c r="C25" s="21" t="s">
        <v>43</v>
      </c>
      <c r="D25" s="56" t="n">
        <f aca="false">D8-D21</f>
        <v>-261544.6</v>
      </c>
      <c r="E25" s="32"/>
      <c r="F25" s="56" t="n">
        <f aca="false">F8-F21</f>
        <v>-1261544.6</v>
      </c>
      <c r="G25" s="32"/>
      <c r="H25" s="56" t="n">
        <f aca="false">H8-H21</f>
        <v>-261544.6</v>
      </c>
      <c r="I25" s="33"/>
      <c r="J25" s="57" t="n">
        <f aca="false">J8-J21</f>
        <v>-261544.6</v>
      </c>
      <c r="K25" s="32"/>
      <c r="L25" s="56" t="n">
        <f aca="false">L8-L21</f>
        <v>-261544.6</v>
      </c>
      <c r="M25" s="56"/>
      <c r="N25" s="56" t="n">
        <f aca="false">N8-N21</f>
        <v>-261544.6</v>
      </c>
      <c r="O25" s="56"/>
      <c r="P25" s="56" t="n">
        <f aca="false">P8-P21</f>
        <v>-261544.6</v>
      </c>
      <c r="Q25" s="56"/>
      <c r="R25" s="56" t="n">
        <f aca="false">R8-R21</f>
        <v>-261544.6</v>
      </c>
      <c r="S25" s="56"/>
      <c r="T25" s="32"/>
      <c r="U25" s="56" t="n">
        <f aca="false">U8-U21</f>
        <v>-261544.6</v>
      </c>
      <c r="V25" s="29"/>
      <c r="W25" s="58"/>
      <c r="X25" s="58"/>
      <c r="Y25" s="58"/>
      <c r="Z25" s="58"/>
      <c r="AA25" s="58"/>
    </row>
    <row r="26" customFormat="false" ht="12.75" hidden="false" customHeight="true" outlineLevel="0" collapsed="false">
      <c r="B26" s="30" t="s">
        <v>44</v>
      </c>
      <c r="C26" s="21" t="s">
        <v>45</v>
      </c>
      <c r="D26" s="56" t="n">
        <f aca="false">+D24-D25</f>
        <v>0.000999999610939994</v>
      </c>
      <c r="E26" s="32"/>
      <c r="F26" s="56" t="n">
        <f aca="false">+F24-F25</f>
        <v>1000000.001</v>
      </c>
      <c r="G26" s="32"/>
      <c r="H26" s="56" t="n">
        <f aca="false">+H24-H25</f>
        <v>0.000999999610939994</v>
      </c>
      <c r="I26" s="33"/>
      <c r="J26" s="57" t="n">
        <f aca="false">+J24-J25</f>
        <v>-108359.449</v>
      </c>
      <c r="K26" s="32"/>
      <c r="L26" s="56" t="n">
        <f aca="false">+L24-L25</f>
        <v>-108359.449</v>
      </c>
      <c r="M26" s="56"/>
      <c r="N26" s="56" t="n">
        <f aca="false">+N24-N25</f>
        <v>-108359.449</v>
      </c>
      <c r="O26" s="56"/>
      <c r="P26" s="56" t="n">
        <f aca="false">+P24-P25</f>
        <v>-108359.449</v>
      </c>
      <c r="Q26" s="56"/>
      <c r="R26" s="56" t="n">
        <f aca="false">+R24-R25</f>
        <v>-108359.449</v>
      </c>
      <c r="S26" s="56"/>
      <c r="T26" s="32"/>
      <c r="U26" s="56" t="n">
        <f aca="false">+U24-U25</f>
        <v>-108359.449</v>
      </c>
      <c r="W26" s="58"/>
      <c r="X26" s="58"/>
      <c r="Y26" s="58"/>
      <c r="Z26" s="58"/>
      <c r="AA26" s="29"/>
    </row>
    <row r="27" s="59" customFormat="true" ht="12.75" hidden="false" customHeight="true" outlineLevel="0" collapsed="false">
      <c r="B27" s="30"/>
      <c r="C27" s="21"/>
      <c r="D27" s="56"/>
      <c r="E27" s="32"/>
      <c r="F27" s="56"/>
      <c r="G27" s="32"/>
      <c r="H27" s="56"/>
      <c r="I27" s="33"/>
      <c r="J27" s="57"/>
      <c r="K27" s="32"/>
      <c r="L27" s="56"/>
      <c r="M27" s="56"/>
      <c r="N27" s="56"/>
      <c r="O27" s="56"/>
      <c r="P27" s="56"/>
      <c r="Q27" s="56"/>
      <c r="R27" s="56"/>
      <c r="S27" s="56"/>
      <c r="T27" s="32"/>
      <c r="U27" s="56"/>
      <c r="W27" s="60"/>
      <c r="X27" s="60"/>
      <c r="Y27" s="60"/>
      <c r="Z27" s="60"/>
      <c r="AA27" s="61"/>
    </row>
    <row r="28" customFormat="false" ht="12" hidden="false" customHeight="true" outlineLevel="0" collapsed="false">
      <c r="B28" s="62" t="n">
        <v>4</v>
      </c>
      <c r="C28" s="21" t="s">
        <v>46</v>
      </c>
      <c r="D28" s="63" t="n">
        <f aca="false">D32+D30</f>
        <v>312125.45</v>
      </c>
      <c r="E28" s="64" t="n">
        <f aca="false">E32+E30</f>
        <v>0</v>
      </c>
      <c r="F28" s="114" t="n">
        <f aca="false">F32+F30</f>
        <v>312125.45</v>
      </c>
      <c r="G28" s="64" t="n">
        <f aca="false">G32+G30</f>
        <v>0</v>
      </c>
      <c r="H28" s="22" t="n">
        <f aca="false">G28+F28</f>
        <v>312125.45</v>
      </c>
      <c r="I28" s="65" t="n">
        <f aca="false">I32+I30</f>
        <v>0</v>
      </c>
      <c r="J28" s="23" t="n">
        <f aca="false">I28+H28</f>
        <v>312125.45</v>
      </c>
      <c r="K28" s="64" t="n">
        <f aca="false">K32+K30</f>
        <v>0</v>
      </c>
      <c r="L28" s="22" t="n">
        <f aca="false">K28+J28</f>
        <v>312125.45</v>
      </c>
      <c r="M28" s="64" t="n">
        <f aca="false">M32+M30</f>
        <v>0</v>
      </c>
      <c r="N28" s="22" t="n">
        <f aca="false">M28+L28</f>
        <v>312125.45</v>
      </c>
      <c r="O28" s="22"/>
      <c r="P28" s="22" t="n">
        <f aca="false">O28+N28</f>
        <v>312125.45</v>
      </c>
      <c r="Q28" s="22"/>
      <c r="R28" s="22" t="n">
        <f aca="false">Q28+P28</f>
        <v>312125.45</v>
      </c>
      <c r="S28" s="22"/>
      <c r="T28" s="64" t="n">
        <f aca="false">T32+T30</f>
        <v>0</v>
      </c>
      <c r="U28" s="22" t="n">
        <f aca="false">T28+N28</f>
        <v>312125.45</v>
      </c>
      <c r="W28" s="58"/>
      <c r="X28" s="58"/>
      <c r="Y28" s="58"/>
      <c r="Z28" s="58"/>
      <c r="AA28" s="29"/>
    </row>
    <row r="29" customFormat="false" ht="12.75" hidden="false" customHeight="true" outlineLevel="0" collapsed="false">
      <c r="B29" s="62"/>
      <c r="C29" s="21" t="s">
        <v>47</v>
      </c>
      <c r="D29" s="56" t="n">
        <f aca="false">D42-D44</f>
        <v>0</v>
      </c>
      <c r="E29" s="32"/>
      <c r="F29" s="56" t="n">
        <f aca="false">F42-F44</f>
        <v>0</v>
      </c>
      <c r="G29" s="32"/>
      <c r="H29" s="56" t="n">
        <f aca="false">H42-H44</f>
        <v>0</v>
      </c>
      <c r="I29" s="33"/>
      <c r="J29" s="57" t="n">
        <f aca="false">J42-J44</f>
        <v>0</v>
      </c>
      <c r="K29" s="32"/>
      <c r="L29" s="56" t="n">
        <f aca="false">L42-L44</f>
        <v>0</v>
      </c>
      <c r="M29" s="56"/>
      <c r="N29" s="56" t="n">
        <f aca="false">N42-N44</f>
        <v>0</v>
      </c>
      <c r="O29" s="56"/>
      <c r="P29" s="56" t="n">
        <f aca="false">P42-P44</f>
        <v>0</v>
      </c>
      <c r="Q29" s="56"/>
      <c r="R29" s="56"/>
      <c r="S29" s="56"/>
      <c r="T29" s="32"/>
      <c r="U29" s="56" t="n">
        <f aca="false">U42-U44</f>
        <v>0</v>
      </c>
      <c r="W29" s="58"/>
      <c r="X29" s="58"/>
      <c r="Y29" s="58"/>
      <c r="Z29" s="58"/>
      <c r="AA29" s="29"/>
    </row>
    <row r="30" customFormat="false" ht="12.75" hidden="false" customHeight="true" outlineLevel="0" collapsed="false">
      <c r="B30" s="62"/>
      <c r="C30" s="21" t="s">
        <v>48</v>
      </c>
      <c r="D30" s="56" t="n">
        <v>312125.45</v>
      </c>
      <c r="E30" s="32" t="n">
        <v>0</v>
      </c>
      <c r="F30" s="22" t="n">
        <f aca="false">E30+D30</f>
        <v>312125.45</v>
      </c>
      <c r="G30" s="66" t="n">
        <v>0</v>
      </c>
      <c r="H30" s="22" t="n">
        <f aca="false">G30+F30</f>
        <v>312125.45</v>
      </c>
      <c r="I30" s="67" t="n">
        <v>0</v>
      </c>
      <c r="J30" s="23" t="n">
        <f aca="false">I30+H30</f>
        <v>312125.45</v>
      </c>
      <c r="K30" s="66" t="n">
        <v>0</v>
      </c>
      <c r="L30" s="22" t="n">
        <f aca="false">K30+J30</f>
        <v>312125.45</v>
      </c>
      <c r="M30" s="68" t="n">
        <v>0</v>
      </c>
      <c r="N30" s="22" t="n">
        <f aca="false">M30+L30</f>
        <v>312125.45</v>
      </c>
      <c r="O30" s="22"/>
      <c r="P30" s="22" t="n">
        <f aca="false">O30+N30</f>
        <v>312125.45</v>
      </c>
      <c r="Q30" s="22"/>
      <c r="R30" s="22" t="n">
        <f aca="false">Q30+P30</f>
        <v>312125.45</v>
      </c>
      <c r="S30" s="22"/>
      <c r="T30" s="32"/>
      <c r="U30" s="22" t="n">
        <f aca="false">T30+N30</f>
        <v>312125.45</v>
      </c>
      <c r="W30" s="58"/>
      <c r="X30" s="58"/>
      <c r="Y30" s="58"/>
      <c r="Z30" s="58"/>
      <c r="AA30" s="29"/>
    </row>
    <row r="31" customFormat="false" ht="14.25" hidden="false" customHeight="true" outlineLevel="0" collapsed="false">
      <c r="B31" s="62"/>
      <c r="C31" s="21" t="s">
        <v>49</v>
      </c>
      <c r="D31" s="56"/>
      <c r="E31" s="32"/>
      <c r="F31" s="56"/>
      <c r="G31" s="32"/>
      <c r="H31" s="56"/>
      <c r="I31" s="33"/>
      <c r="J31" s="57"/>
      <c r="K31" s="32"/>
      <c r="L31" s="56"/>
      <c r="M31" s="56"/>
      <c r="N31" s="56"/>
      <c r="O31" s="56"/>
      <c r="P31" s="56"/>
      <c r="Q31" s="56"/>
      <c r="R31" s="56"/>
      <c r="S31" s="56"/>
      <c r="T31" s="32"/>
      <c r="U31" s="56"/>
      <c r="W31" s="58"/>
      <c r="X31" s="58"/>
      <c r="Y31" s="58"/>
      <c r="Z31" s="58"/>
      <c r="AA31" s="29"/>
    </row>
    <row r="32" customFormat="false" ht="14.25" hidden="false" customHeight="true" outlineLevel="0" collapsed="false">
      <c r="B32" s="62"/>
      <c r="C32" s="69" t="s">
        <v>50</v>
      </c>
      <c r="D32" s="56" t="n">
        <v>0</v>
      </c>
      <c r="E32" s="32"/>
      <c r="F32" s="22" t="n">
        <f aca="false">E32+D32</f>
        <v>0</v>
      </c>
      <c r="G32" s="32"/>
      <c r="H32" s="22" t="n">
        <f aca="false">G32+F32</f>
        <v>0</v>
      </c>
      <c r="I32" s="33"/>
      <c r="J32" s="23" t="n">
        <f aca="false">I32+H32</f>
        <v>0</v>
      </c>
      <c r="K32" s="32"/>
      <c r="L32" s="22" t="n">
        <f aca="false">K32+J32</f>
        <v>0</v>
      </c>
      <c r="M32" s="22"/>
      <c r="N32" s="22" t="n">
        <f aca="false">M32+L32</f>
        <v>0</v>
      </c>
      <c r="O32" s="22"/>
      <c r="P32" s="22" t="n">
        <f aca="false">O32+N32</f>
        <v>0</v>
      </c>
      <c r="Q32" s="22"/>
      <c r="R32" s="22" t="n">
        <f aca="false">Q32+P32</f>
        <v>0</v>
      </c>
      <c r="S32" s="22"/>
      <c r="T32" s="32"/>
      <c r="U32" s="22" t="n">
        <f aca="false">T32+J32</f>
        <v>0</v>
      </c>
      <c r="W32" s="58"/>
      <c r="X32" s="58"/>
      <c r="Y32" s="58"/>
      <c r="Z32" s="58"/>
      <c r="AA32" s="29"/>
    </row>
    <row r="33" customFormat="false" ht="22.5" hidden="false" customHeight="true" outlineLevel="0" collapsed="false">
      <c r="B33" s="62"/>
      <c r="C33" s="21" t="s">
        <v>51</v>
      </c>
      <c r="D33" s="56" t="n">
        <f aca="false">D43-D45</f>
        <v>0</v>
      </c>
      <c r="E33" s="32"/>
      <c r="F33" s="56" t="n">
        <f aca="false">F43-F45</f>
        <v>0</v>
      </c>
      <c r="G33" s="32"/>
      <c r="H33" s="56" t="n">
        <f aca="false">H43-H45</f>
        <v>0</v>
      </c>
      <c r="I33" s="33"/>
      <c r="J33" s="57" t="n">
        <f aca="false">J43-J45</f>
        <v>0</v>
      </c>
      <c r="K33" s="32"/>
      <c r="L33" s="56" t="n">
        <f aca="false">L43-L45</f>
        <v>0</v>
      </c>
      <c r="M33" s="56"/>
      <c r="N33" s="56" t="n">
        <f aca="false">N43-N45</f>
        <v>0</v>
      </c>
      <c r="O33" s="56"/>
      <c r="P33" s="56" t="n">
        <f aca="false">P43-P45</f>
        <v>0</v>
      </c>
      <c r="Q33" s="56"/>
      <c r="R33" s="56" t="n">
        <f aca="false">R43-R45</f>
        <v>0</v>
      </c>
      <c r="S33" s="56"/>
      <c r="T33" s="32"/>
      <c r="U33" s="56" t="n">
        <f aca="false">U43-U45</f>
        <v>0</v>
      </c>
      <c r="W33" s="58"/>
      <c r="X33" s="58"/>
      <c r="Y33" s="58"/>
      <c r="Z33" s="58"/>
      <c r="AA33" s="29"/>
    </row>
    <row r="34" s="59" customFormat="true" ht="6" hidden="true" customHeight="true" outlineLevel="0" collapsed="false">
      <c r="B34" s="30"/>
      <c r="C34" s="21"/>
      <c r="D34" s="56"/>
      <c r="E34" s="32"/>
      <c r="F34" s="56"/>
      <c r="G34" s="32"/>
      <c r="H34" s="56"/>
      <c r="I34" s="33"/>
      <c r="J34" s="57"/>
      <c r="K34" s="32"/>
      <c r="L34" s="56"/>
      <c r="M34" s="56"/>
      <c r="N34" s="56"/>
      <c r="O34" s="56"/>
      <c r="P34" s="56"/>
      <c r="Q34" s="56"/>
      <c r="R34" s="56"/>
      <c r="S34" s="56"/>
      <c r="T34" s="32"/>
      <c r="U34" s="56"/>
      <c r="W34" s="60"/>
      <c r="X34" s="60"/>
      <c r="Y34" s="60"/>
      <c r="Z34" s="60"/>
      <c r="AA34" s="61"/>
    </row>
    <row r="35" customFormat="false" ht="12" hidden="false" customHeight="true" outlineLevel="0" collapsed="false">
      <c r="B35" s="70" t="s">
        <v>52</v>
      </c>
      <c r="C35" s="21" t="s">
        <v>53</v>
      </c>
      <c r="D35" s="71" t="n">
        <f aca="false">IF(D22&lt;=D23,D10/2,D10)</f>
        <v>5230891.98</v>
      </c>
      <c r="E35" s="72"/>
      <c r="F35" s="71" t="n">
        <f aca="false">IF(F22&lt;=F23,F10/2,F10)</f>
        <v>5230891.98</v>
      </c>
      <c r="G35" s="72"/>
      <c r="H35" s="71" t="n">
        <f aca="false">IF(H22&lt;=H23,H10/2,H10)</f>
        <v>5230891.98</v>
      </c>
      <c r="I35" s="71"/>
      <c r="J35" s="71" t="n">
        <f aca="false">IF(J22&lt;=J23,J10/2,J10)</f>
        <v>3699040.49</v>
      </c>
      <c r="K35" s="72"/>
      <c r="L35" s="71" t="n">
        <f aca="false">IF(L22&lt;=L23,L10/2,L10)</f>
        <v>3699040.49</v>
      </c>
      <c r="M35" s="71"/>
      <c r="N35" s="71" t="n">
        <f aca="false">IF(N22&lt;=N23,N10/2,N10)</f>
        <v>3699040.49</v>
      </c>
      <c r="O35" s="71"/>
      <c r="P35" s="71" t="n">
        <f aca="false">IF(P22&lt;=P23,P10/2,P10)</f>
        <v>3699040.49</v>
      </c>
      <c r="Q35" s="71"/>
      <c r="R35" s="71" t="n">
        <f aca="false">IF(R22&lt;=R23,R10/2,R10)</f>
        <v>3699040.49</v>
      </c>
      <c r="S35" s="71"/>
      <c r="T35" s="72"/>
      <c r="U35" s="71" t="n">
        <f aca="false">IF(U22&lt;=U23,U10/2,U10)</f>
        <v>3699040.49</v>
      </c>
    </row>
    <row r="36" customFormat="false" ht="12" hidden="false" customHeight="true" outlineLevel="0" collapsed="false">
      <c r="B36" s="70" t="s">
        <v>54</v>
      </c>
      <c r="C36" s="21" t="s">
        <v>55</v>
      </c>
      <c r="D36" s="75" t="n">
        <v>2615445.99</v>
      </c>
      <c r="E36" s="75" t="n">
        <v>0</v>
      </c>
      <c r="F36" s="75" t="n">
        <f aca="false">D36+E36</f>
        <v>2615445.99</v>
      </c>
      <c r="G36" s="75"/>
      <c r="H36" s="75" t="n">
        <f aca="false">F36+G36</f>
        <v>2615445.99</v>
      </c>
      <c r="I36" s="76" t="n">
        <v>0</v>
      </c>
      <c r="J36" s="76" t="n">
        <f aca="false">H36+I36</f>
        <v>2615445.99</v>
      </c>
      <c r="K36" s="75" t="n">
        <f aca="false">K10*50/100</f>
        <v>0</v>
      </c>
      <c r="L36" s="75" t="n">
        <f aca="false">J36+K36</f>
        <v>2615445.99</v>
      </c>
      <c r="M36" s="75" t="n">
        <v>0</v>
      </c>
      <c r="N36" s="75" t="n">
        <f aca="false">L36+M36</f>
        <v>2615445.99</v>
      </c>
      <c r="O36" s="75" t="n">
        <v>0</v>
      </c>
      <c r="P36" s="75" t="n">
        <f aca="false">N36+O36</f>
        <v>2615445.99</v>
      </c>
      <c r="Q36" s="75"/>
      <c r="R36" s="75" t="n">
        <f aca="false">P36+Q36</f>
        <v>2615445.99</v>
      </c>
      <c r="S36" s="75"/>
      <c r="T36" s="75" t="n">
        <v>0</v>
      </c>
      <c r="U36" s="75" t="n">
        <f aca="false">R36+T36</f>
        <v>2615445.99</v>
      </c>
    </row>
    <row r="37" customFormat="false" ht="0.75" hidden="false" customHeight="true" outlineLevel="0" collapsed="false">
      <c r="B37" s="70"/>
      <c r="C37" s="21"/>
      <c r="D37" s="77"/>
      <c r="E37" s="77"/>
      <c r="F37" s="77"/>
      <c r="G37" s="77"/>
      <c r="H37" s="77"/>
      <c r="I37" s="78"/>
      <c r="J37" s="79"/>
      <c r="K37" s="80"/>
      <c r="L37" s="77"/>
      <c r="M37" s="77"/>
      <c r="N37" s="77"/>
      <c r="O37" s="77"/>
      <c r="P37" s="77"/>
      <c r="Q37" s="77"/>
      <c r="R37" s="77"/>
      <c r="S37" s="77"/>
      <c r="T37" s="80"/>
      <c r="U37" s="77"/>
    </row>
    <row r="38" customFormat="false" ht="12.75" hidden="false" customHeight="true" outlineLevel="0" collapsed="false">
      <c r="B38" s="70" t="n">
        <v>6</v>
      </c>
      <c r="C38" s="21" t="s">
        <v>56</v>
      </c>
      <c r="D38" s="81" t="n">
        <v>0</v>
      </c>
      <c r="E38" s="81"/>
      <c r="F38" s="81" t="n">
        <v>0</v>
      </c>
      <c r="G38" s="81"/>
      <c r="H38" s="81" t="n">
        <v>0</v>
      </c>
      <c r="I38" s="82"/>
      <c r="J38" s="83" t="n">
        <v>0</v>
      </c>
      <c r="K38" s="84"/>
      <c r="L38" s="81" t="n">
        <v>0</v>
      </c>
      <c r="M38" s="81"/>
      <c r="N38" s="81" t="n">
        <v>0</v>
      </c>
      <c r="O38" s="81"/>
      <c r="P38" s="81" t="n">
        <v>0</v>
      </c>
      <c r="Q38" s="81"/>
      <c r="R38" s="81" t="n">
        <v>0</v>
      </c>
      <c r="S38" s="81"/>
      <c r="T38" s="84"/>
      <c r="U38" s="81" t="n">
        <v>0</v>
      </c>
    </row>
    <row r="39" customFormat="false" ht="13.5" hidden="false" customHeight="false" outlineLevel="0" collapsed="false">
      <c r="B39" s="85" t="s">
        <v>57</v>
      </c>
      <c r="C39" s="86" t="s">
        <v>58</v>
      </c>
      <c r="D39" s="77" t="n">
        <f aca="false">SUM(D40:D42)-SUM(D43:D45)</f>
        <v>0</v>
      </c>
      <c r="E39" s="81"/>
      <c r="F39" s="77" t="n">
        <f aca="false">SUM(F40:F42)-SUM(F43:F45)</f>
        <v>0</v>
      </c>
      <c r="G39" s="81"/>
      <c r="H39" s="77" t="n">
        <v>0</v>
      </c>
      <c r="I39" s="83"/>
      <c r="J39" s="79" t="n">
        <v>0</v>
      </c>
      <c r="K39" s="81"/>
      <c r="L39" s="77" t="n">
        <v>0</v>
      </c>
      <c r="M39" s="77"/>
      <c r="N39" s="77" t="n">
        <v>0</v>
      </c>
      <c r="O39" s="77"/>
      <c r="P39" s="77" t="n">
        <v>0</v>
      </c>
      <c r="Q39" s="77"/>
      <c r="R39" s="77" t="n">
        <v>0</v>
      </c>
      <c r="S39" s="77"/>
      <c r="T39" s="81"/>
      <c r="U39" s="77" t="n">
        <v>0</v>
      </c>
    </row>
    <row r="40" customFormat="false" ht="13.5" hidden="false" customHeight="false" outlineLevel="0" collapsed="false">
      <c r="B40" s="87" t="s">
        <v>59</v>
      </c>
      <c r="C40" s="25" t="s">
        <v>60</v>
      </c>
      <c r="D40" s="88"/>
      <c r="E40" s="89"/>
      <c r="F40" s="88"/>
      <c r="G40" s="90"/>
      <c r="H40" s="88"/>
      <c r="I40" s="91"/>
      <c r="J40" s="92"/>
      <c r="K40" s="93"/>
      <c r="L40" s="88"/>
      <c r="M40" s="88"/>
      <c r="N40" s="88"/>
      <c r="O40" s="88"/>
      <c r="P40" s="88"/>
      <c r="Q40" s="88"/>
      <c r="R40" s="88"/>
      <c r="S40" s="88"/>
      <c r="T40" s="94"/>
      <c r="U40" s="88"/>
      <c r="Z40" s="53"/>
      <c r="AB40" s="95"/>
    </row>
    <row r="41" customFormat="false" ht="13.5" hidden="false" customHeight="false" outlineLevel="0" collapsed="false">
      <c r="B41" s="96" t="s">
        <v>61</v>
      </c>
      <c r="C41" s="25" t="s">
        <v>62</v>
      </c>
      <c r="D41" s="97"/>
      <c r="E41" s="98"/>
      <c r="F41" s="97"/>
      <c r="G41" s="81" t="n">
        <v>0</v>
      </c>
      <c r="H41" s="99" t="n">
        <v>0</v>
      </c>
      <c r="I41" s="91"/>
      <c r="J41" s="100" t="n">
        <v>0</v>
      </c>
      <c r="K41" s="93"/>
      <c r="L41" s="99" t="n">
        <v>0</v>
      </c>
      <c r="M41" s="99"/>
      <c r="N41" s="99" t="n">
        <v>0</v>
      </c>
      <c r="O41" s="99"/>
      <c r="P41" s="99" t="n">
        <v>0</v>
      </c>
      <c r="Q41" s="99"/>
      <c r="R41" s="99" t="n">
        <v>0</v>
      </c>
      <c r="S41" s="99"/>
      <c r="T41" s="94"/>
      <c r="U41" s="99" t="n">
        <v>0</v>
      </c>
    </row>
    <row r="42" customFormat="false" ht="13.5" hidden="false" customHeight="false" outlineLevel="0" collapsed="false">
      <c r="B42" s="101" t="s">
        <v>63</v>
      </c>
      <c r="C42" s="25" t="s">
        <v>64</v>
      </c>
      <c r="D42" s="97"/>
      <c r="E42" s="89"/>
      <c r="F42" s="97"/>
      <c r="G42" s="90"/>
      <c r="H42" s="97"/>
      <c r="I42" s="91"/>
      <c r="J42" s="102"/>
      <c r="K42" s="93"/>
      <c r="L42" s="97"/>
      <c r="M42" s="97"/>
      <c r="N42" s="97"/>
      <c r="O42" s="97"/>
      <c r="P42" s="97"/>
      <c r="Q42" s="97"/>
      <c r="R42" s="97"/>
      <c r="S42" s="97"/>
      <c r="T42" s="94"/>
      <c r="U42" s="97"/>
      <c r="AA42" s="51"/>
    </row>
    <row r="43" customFormat="false" ht="13.5" hidden="false" customHeight="false" outlineLevel="0" collapsed="false">
      <c r="B43" s="101" t="s">
        <v>65</v>
      </c>
      <c r="C43" s="25" t="s">
        <v>66</v>
      </c>
      <c r="D43" s="97"/>
      <c r="E43" s="89"/>
      <c r="F43" s="97"/>
      <c r="G43" s="90"/>
      <c r="H43" s="97"/>
      <c r="I43" s="91"/>
      <c r="J43" s="102"/>
      <c r="K43" s="93"/>
      <c r="L43" s="97"/>
      <c r="M43" s="97"/>
      <c r="N43" s="97"/>
      <c r="O43" s="97"/>
      <c r="P43" s="97"/>
      <c r="Q43" s="97"/>
      <c r="R43" s="97"/>
      <c r="S43" s="97"/>
      <c r="T43" s="94"/>
      <c r="U43" s="97"/>
      <c r="Z43" s="29"/>
      <c r="AB43" s="103"/>
    </row>
    <row r="44" customFormat="false" ht="13.5" hidden="false" customHeight="false" outlineLevel="0" collapsed="false">
      <c r="B44" s="101" t="s">
        <v>67</v>
      </c>
      <c r="C44" s="25" t="s">
        <v>68</v>
      </c>
      <c r="D44" s="97"/>
      <c r="E44" s="89"/>
      <c r="F44" s="97"/>
      <c r="G44" s="90"/>
      <c r="H44" s="97"/>
      <c r="I44" s="91"/>
      <c r="J44" s="102"/>
      <c r="K44" s="93"/>
      <c r="L44" s="97"/>
      <c r="M44" s="97"/>
      <c r="N44" s="97"/>
      <c r="O44" s="97"/>
      <c r="P44" s="97"/>
      <c r="Q44" s="97"/>
      <c r="R44" s="97"/>
      <c r="S44" s="97"/>
      <c r="T44" s="94"/>
      <c r="U44" s="97"/>
    </row>
    <row r="45" customFormat="false" ht="10.5" hidden="false" customHeight="true" outlineLevel="0" collapsed="false">
      <c r="B45" s="101" t="s">
        <v>69</v>
      </c>
      <c r="C45" s="25" t="s">
        <v>70</v>
      </c>
      <c r="D45" s="97"/>
      <c r="E45" s="89"/>
      <c r="F45" s="97"/>
      <c r="G45" s="90"/>
      <c r="H45" s="97"/>
      <c r="I45" s="91"/>
      <c r="J45" s="102"/>
      <c r="K45" s="93"/>
      <c r="L45" s="97"/>
      <c r="M45" s="97"/>
      <c r="N45" s="97"/>
      <c r="O45" s="97"/>
      <c r="P45" s="97"/>
      <c r="Q45" s="97"/>
      <c r="R45" s="97"/>
      <c r="S45" s="97"/>
      <c r="T45" s="94"/>
      <c r="U45" s="97"/>
      <c r="AA45" s="104"/>
    </row>
    <row r="46" customFormat="false" ht="2.25" hidden="true" customHeight="true" outlineLevel="0" collapsed="false">
      <c r="B46" s="20"/>
      <c r="C46" s="105"/>
      <c r="D46" s="105"/>
      <c r="E46" s="105"/>
      <c r="F46" s="105"/>
      <c r="G46" s="105"/>
      <c r="H46" s="105"/>
      <c r="I46" s="106"/>
      <c r="J46" s="106"/>
      <c r="K46" s="105"/>
      <c r="L46" s="105"/>
      <c r="M46" s="105"/>
      <c r="N46" s="105"/>
      <c r="O46" s="105"/>
      <c r="P46" s="105"/>
      <c r="Q46" s="105"/>
      <c r="R46" s="105"/>
      <c r="S46" s="105"/>
      <c r="T46" s="105"/>
      <c r="U46" s="105"/>
    </row>
    <row r="47" customFormat="false" ht="13.5" hidden="false" customHeight="false" outlineLevel="0" collapsed="false">
      <c r="B47" s="85" t="n">
        <v>7</v>
      </c>
      <c r="C47" s="107" t="s">
        <v>71</v>
      </c>
      <c r="D47" s="108" t="n">
        <f aca="false">+D51</f>
        <v>1164365.487</v>
      </c>
      <c r="E47" s="109"/>
      <c r="F47" s="108" t="n">
        <f aca="false">+F51</f>
        <v>1314365.487</v>
      </c>
      <c r="G47" s="75"/>
      <c r="H47" s="108" t="n">
        <f aca="false">+H51</f>
        <v>1336865.487</v>
      </c>
      <c r="I47" s="110"/>
      <c r="J47" s="111" t="n">
        <f aca="false">+J51</f>
        <v>1661943.837</v>
      </c>
      <c r="K47" s="112"/>
      <c r="L47" s="108" t="n">
        <f aca="false">+L51</f>
        <v>1661943.837</v>
      </c>
      <c r="M47" s="108"/>
      <c r="N47" s="108" t="n">
        <f aca="false">+N51</f>
        <v>1661943.837</v>
      </c>
      <c r="O47" s="108"/>
      <c r="P47" s="108" t="n">
        <f aca="false">+P51</f>
        <v>1661943.837</v>
      </c>
      <c r="Q47" s="108"/>
      <c r="R47" s="108" t="n">
        <f aca="false">+R51</f>
        <v>1661943.837</v>
      </c>
      <c r="S47" s="108"/>
      <c r="T47" s="112"/>
      <c r="U47" s="108" t="n">
        <f aca="false">+U51</f>
        <v>1661943.837</v>
      </c>
    </row>
    <row r="48" customFormat="false" ht="13.5" hidden="false" customHeight="false" outlineLevel="0" collapsed="false">
      <c r="B48" s="101" t="s">
        <v>72</v>
      </c>
      <c r="C48" s="113" t="s">
        <v>73</v>
      </c>
      <c r="D48" s="114" t="n">
        <f aca="false">+D18</f>
        <v>7855536.58</v>
      </c>
      <c r="E48" s="115"/>
      <c r="F48" s="114" t="n">
        <f aca="false">+F18</f>
        <v>8855536.58</v>
      </c>
      <c r="G48" s="75"/>
      <c r="H48" s="114" t="n">
        <f aca="false">+H18</f>
        <v>9005536.58</v>
      </c>
      <c r="I48" s="116"/>
      <c r="J48" s="117" t="n">
        <f aca="false">+J18</f>
        <v>11172725.58</v>
      </c>
      <c r="K48" s="118"/>
      <c r="L48" s="114" t="n">
        <f aca="false">+L18</f>
        <v>11177925.58</v>
      </c>
      <c r="M48" s="114"/>
      <c r="N48" s="114" t="n">
        <f aca="false">+N18</f>
        <v>11177925.58</v>
      </c>
      <c r="O48" s="114"/>
      <c r="P48" s="114" t="n">
        <f aca="false">+P18</f>
        <v>11177925.58</v>
      </c>
      <c r="Q48" s="114"/>
      <c r="R48" s="114" t="n">
        <f aca="false">+R18</f>
        <v>11177925.58</v>
      </c>
      <c r="S48" s="114"/>
      <c r="T48" s="118"/>
      <c r="U48" s="114" t="n">
        <f aca="false">+U18</f>
        <v>11177925.58</v>
      </c>
    </row>
    <row r="49" customFormat="false" ht="13.5" hidden="false" customHeight="false" outlineLevel="0" collapsed="false">
      <c r="B49" s="101" t="s">
        <v>74</v>
      </c>
      <c r="C49" s="113" t="s">
        <v>75</v>
      </c>
      <c r="D49" s="114" t="n">
        <f aca="false">+D16</f>
        <v>93100</v>
      </c>
      <c r="E49" s="119"/>
      <c r="F49" s="114" t="n">
        <f aca="false">+F16</f>
        <v>93100</v>
      </c>
      <c r="G49" s="75"/>
      <c r="H49" s="114" t="n">
        <f aca="false">+H16</f>
        <v>93100</v>
      </c>
      <c r="I49" s="116"/>
      <c r="J49" s="117" t="n">
        <f aca="false">+J16</f>
        <v>93100</v>
      </c>
      <c r="K49" s="118"/>
      <c r="L49" s="114" t="n">
        <f aca="false">+L16</f>
        <v>98300</v>
      </c>
      <c r="M49" s="114"/>
      <c r="N49" s="114" t="n">
        <f aca="false">+N16</f>
        <v>98300</v>
      </c>
      <c r="O49" s="114"/>
      <c r="P49" s="114" t="n">
        <f aca="false">+P16</f>
        <v>98300</v>
      </c>
      <c r="Q49" s="114"/>
      <c r="R49" s="114" t="n">
        <f aca="false">+R16</f>
        <v>98300</v>
      </c>
      <c r="S49" s="114"/>
      <c r="T49" s="118"/>
      <c r="U49" s="114" t="n">
        <f aca="false">+U16</f>
        <v>98300</v>
      </c>
    </row>
    <row r="50" customFormat="false" ht="13.5" hidden="false" customHeight="false" outlineLevel="0" collapsed="false">
      <c r="B50" s="101" t="s">
        <v>76</v>
      </c>
      <c r="C50" s="113" t="s">
        <v>77</v>
      </c>
      <c r="D50" s="114" t="n">
        <f aca="false">D48-D49</f>
        <v>7762436.58</v>
      </c>
      <c r="E50" s="119"/>
      <c r="F50" s="114" t="n">
        <f aca="false">F48-F49</f>
        <v>8762436.58</v>
      </c>
      <c r="G50" s="75"/>
      <c r="H50" s="114" t="n">
        <f aca="false">H48-H49</f>
        <v>8912436.58</v>
      </c>
      <c r="I50" s="116"/>
      <c r="J50" s="117" t="n">
        <f aca="false">J48-J49</f>
        <v>11079625.58</v>
      </c>
      <c r="K50" s="118"/>
      <c r="L50" s="114" t="n">
        <f aca="false">L48-L49</f>
        <v>11079625.58</v>
      </c>
      <c r="M50" s="114"/>
      <c r="N50" s="114" t="n">
        <f aca="false">N48-N49</f>
        <v>11079625.58</v>
      </c>
      <c r="O50" s="114"/>
      <c r="P50" s="114" t="n">
        <f aca="false">P48-P49</f>
        <v>11079625.58</v>
      </c>
      <c r="Q50" s="114"/>
      <c r="R50" s="114" t="n">
        <f aca="false">R48-R49</f>
        <v>11079625.58</v>
      </c>
      <c r="S50" s="114"/>
      <c r="T50" s="118"/>
      <c r="U50" s="114" t="n">
        <f aca="false">U48-U49</f>
        <v>11079625.58</v>
      </c>
    </row>
    <row r="51" customFormat="false" ht="14.25" hidden="false" customHeight="true" outlineLevel="0" collapsed="false">
      <c r="B51" s="101" t="s">
        <v>78</v>
      </c>
      <c r="C51" s="113" t="s">
        <v>79</v>
      </c>
      <c r="D51" s="114" t="n">
        <f aca="false">D50*15/100</f>
        <v>1164365.487</v>
      </c>
      <c r="E51" s="119"/>
      <c r="F51" s="114" t="n">
        <f aca="false">F50*15/100</f>
        <v>1314365.487</v>
      </c>
      <c r="G51" s="75"/>
      <c r="H51" s="114" t="n">
        <f aca="false">H50*15/100</f>
        <v>1336865.487</v>
      </c>
      <c r="I51" s="116"/>
      <c r="J51" s="117" t="n">
        <f aca="false">J50*15/100</f>
        <v>1661943.837</v>
      </c>
      <c r="K51" s="118"/>
      <c r="L51" s="114" t="n">
        <f aca="false">L50*15/100</f>
        <v>1661943.837</v>
      </c>
      <c r="M51" s="114"/>
      <c r="N51" s="114" t="n">
        <f aca="false">N50*15/100</f>
        <v>1661943.837</v>
      </c>
      <c r="O51" s="114"/>
      <c r="P51" s="114" t="n">
        <f aca="false">P50*15/100</f>
        <v>1661943.837</v>
      </c>
      <c r="Q51" s="114"/>
      <c r="R51" s="114" t="n">
        <f aca="false">R50*15/100</f>
        <v>1661943.837</v>
      </c>
      <c r="S51" s="114"/>
      <c r="T51" s="118"/>
      <c r="U51" s="114" t="n">
        <f aca="false">U50*15/100</f>
        <v>1661943.837</v>
      </c>
    </row>
    <row r="52" customFormat="false" ht="12" hidden="false" customHeight="true" outlineLevel="0" collapsed="false">
      <c r="B52" s="85" t="s">
        <v>80</v>
      </c>
      <c r="C52" s="107" t="s">
        <v>81</v>
      </c>
      <c r="D52" s="120"/>
      <c r="E52" s="121"/>
      <c r="F52" s="120"/>
      <c r="G52" s="90"/>
      <c r="H52" s="120"/>
      <c r="I52" s="122"/>
      <c r="J52" s="122"/>
      <c r="K52" s="120"/>
      <c r="L52" s="120"/>
      <c r="M52" s="120"/>
      <c r="N52" s="120"/>
      <c r="O52" s="120"/>
      <c r="P52" s="120"/>
      <c r="Q52" s="120"/>
      <c r="R52" s="120"/>
      <c r="S52" s="120"/>
      <c r="T52" s="123"/>
      <c r="U52" s="120"/>
    </row>
    <row r="53" customFormat="false" ht="3" hidden="true" customHeight="true" outlineLevel="0" collapsed="false">
      <c r="B53" s="20"/>
      <c r="C53" s="105"/>
      <c r="D53" s="105"/>
      <c r="E53" s="105"/>
      <c r="F53" s="105"/>
      <c r="G53" s="105"/>
      <c r="H53" s="105"/>
      <c r="I53" s="106"/>
      <c r="J53" s="106"/>
      <c r="K53" s="105"/>
      <c r="L53" s="105"/>
      <c r="M53" s="105"/>
      <c r="N53" s="105"/>
      <c r="O53" s="105"/>
      <c r="P53" s="105"/>
      <c r="Q53" s="105"/>
      <c r="R53" s="105"/>
      <c r="S53" s="105"/>
      <c r="T53" s="105"/>
      <c r="U53" s="105"/>
    </row>
    <row r="54" customFormat="false" ht="11.25" hidden="false" customHeight="true" outlineLevel="0" collapsed="false">
      <c r="B54" s="19" t="s">
        <v>82</v>
      </c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</row>
    <row r="55" customFormat="false" ht="11.25" hidden="false" customHeight="true" outlineLevel="0" collapsed="false">
      <c r="B55" s="101" t="n">
        <v>1</v>
      </c>
      <c r="C55" s="113" t="s">
        <v>83</v>
      </c>
      <c r="D55" s="84"/>
      <c r="E55" s="84"/>
      <c r="F55" s="80" t="n">
        <f aca="false">D55+E55</f>
        <v>0</v>
      </c>
      <c r="G55" s="81"/>
      <c r="H55" s="77" t="n">
        <f aca="false">F55+G55</f>
        <v>0</v>
      </c>
      <c r="I55" s="82"/>
      <c r="J55" s="79" t="n">
        <f aca="false">H55+I55</f>
        <v>0</v>
      </c>
      <c r="K55" s="84"/>
      <c r="L55" s="77" t="n">
        <f aca="false">J55+K55</f>
        <v>0</v>
      </c>
      <c r="M55" s="77"/>
      <c r="N55" s="77" t="n">
        <f aca="false">L55+M55</f>
        <v>0</v>
      </c>
      <c r="O55" s="77"/>
      <c r="P55" s="77" t="n">
        <f aca="false">N55+O55</f>
        <v>0</v>
      </c>
      <c r="Q55" s="77"/>
      <c r="R55" s="77" t="n">
        <f aca="false">P55+Q55</f>
        <v>0</v>
      </c>
      <c r="S55" s="77"/>
      <c r="T55" s="81"/>
      <c r="U55" s="77" t="n">
        <f aca="false">J55+T55</f>
        <v>0</v>
      </c>
    </row>
    <row r="56" customFormat="false" ht="10.5" hidden="false" customHeight="true" outlineLevel="0" collapsed="false">
      <c r="B56" s="101" t="n">
        <v>2</v>
      </c>
      <c r="C56" s="113" t="s">
        <v>84</v>
      </c>
      <c r="D56" s="84"/>
      <c r="E56" s="84"/>
      <c r="F56" s="80" t="n">
        <f aca="false">+D56+E56</f>
        <v>0</v>
      </c>
      <c r="G56" s="81"/>
      <c r="H56" s="80" t="n">
        <f aca="false">+F56+G56</f>
        <v>0</v>
      </c>
      <c r="I56" s="83"/>
      <c r="J56" s="78" t="n">
        <f aca="false">+H56+I56</f>
        <v>0</v>
      </c>
      <c r="K56" s="81"/>
      <c r="L56" s="80" t="n">
        <f aca="false">+J56+K56</f>
        <v>0</v>
      </c>
      <c r="M56" s="80"/>
      <c r="N56" s="80" t="n">
        <f aca="false">+L56+M56</f>
        <v>0</v>
      </c>
      <c r="O56" s="80"/>
      <c r="P56" s="80" t="n">
        <f aca="false">+N56+O56</f>
        <v>0</v>
      </c>
      <c r="Q56" s="80"/>
      <c r="R56" s="80" t="n">
        <f aca="false">+P56+Q56</f>
        <v>0</v>
      </c>
      <c r="S56" s="80"/>
      <c r="T56" s="81"/>
      <c r="U56" s="80" t="n">
        <f aca="false">+J56+T56</f>
        <v>0</v>
      </c>
    </row>
    <row r="57" customFormat="false" ht="11.25" hidden="false" customHeight="true" outlineLevel="0" collapsed="false">
      <c r="B57" s="101" t="n">
        <v>3</v>
      </c>
      <c r="C57" s="113" t="s">
        <v>85</v>
      </c>
      <c r="D57" s="84"/>
      <c r="E57" s="84"/>
      <c r="F57" s="80" t="n">
        <f aca="false">F55+F56</f>
        <v>0</v>
      </c>
      <c r="G57" s="81"/>
      <c r="H57" s="80" t="n">
        <f aca="false">+F57+G57</f>
        <v>0</v>
      </c>
      <c r="I57" s="83"/>
      <c r="J57" s="78" t="n">
        <f aca="false">+H57+I57</f>
        <v>0</v>
      </c>
      <c r="K57" s="81"/>
      <c r="L57" s="80" t="n">
        <f aca="false">+J57+K57</f>
        <v>0</v>
      </c>
      <c r="M57" s="80"/>
      <c r="N57" s="80" t="n">
        <f aca="false">+L57+M57</f>
        <v>0</v>
      </c>
      <c r="O57" s="80"/>
      <c r="P57" s="80" t="n">
        <f aca="false">+N57+O57</f>
        <v>0</v>
      </c>
      <c r="Q57" s="80"/>
      <c r="R57" s="80" t="n">
        <f aca="false">+P57+Q57</f>
        <v>0</v>
      </c>
      <c r="S57" s="80"/>
      <c r="T57" s="81"/>
      <c r="U57" s="80" t="n">
        <f aca="false">+J57+T57</f>
        <v>0</v>
      </c>
    </row>
    <row r="58" customFormat="false" ht="12" hidden="false" customHeight="true" outlineLevel="0" collapsed="false">
      <c r="B58" s="124"/>
      <c r="C58" s="125" t="s">
        <v>86</v>
      </c>
      <c r="D58" s="126" t="n">
        <f aca="false">+D55+D56-D57</f>
        <v>0</v>
      </c>
      <c r="E58" s="127"/>
      <c r="F58" s="126" t="n">
        <f aca="false">+D58+E58</f>
        <v>0</v>
      </c>
      <c r="G58" s="128"/>
      <c r="H58" s="126" t="n">
        <f aca="false">+F58+G58</f>
        <v>0</v>
      </c>
      <c r="I58" s="129"/>
      <c r="J58" s="130" t="n">
        <f aca="false">+H58+I58</f>
        <v>0</v>
      </c>
      <c r="K58" s="128"/>
      <c r="L58" s="126" t="n">
        <f aca="false">+J58+K58</f>
        <v>0</v>
      </c>
      <c r="M58" s="126"/>
      <c r="N58" s="126" t="n">
        <f aca="false">+L58+M58</f>
        <v>0</v>
      </c>
      <c r="O58" s="126"/>
      <c r="P58" s="126" t="n">
        <f aca="false">+N58+O58</f>
        <v>0</v>
      </c>
      <c r="Q58" s="126"/>
      <c r="R58" s="126" t="n">
        <f aca="false">+P58+Q58</f>
        <v>0</v>
      </c>
      <c r="S58" s="126"/>
      <c r="T58" s="128"/>
      <c r="U58" s="126" t="n">
        <f aca="false">+J58+T58</f>
        <v>0</v>
      </c>
    </row>
    <row r="59" customFormat="false" ht="31.5" hidden="false" customHeight="true" outlineLevel="0" collapsed="false">
      <c r="B59" s="131"/>
      <c r="C59" s="132" t="s">
        <v>94</v>
      </c>
      <c r="D59" s="132"/>
      <c r="E59" s="132"/>
      <c r="F59" s="132"/>
      <c r="G59" s="132"/>
      <c r="H59" s="132"/>
      <c r="I59" s="132"/>
      <c r="J59" s="132"/>
      <c r="K59" s="132"/>
      <c r="L59" s="132"/>
      <c r="M59" s="132"/>
      <c r="N59" s="132"/>
      <c r="O59" s="132"/>
      <c r="P59" s="132"/>
      <c r="Q59" s="132"/>
      <c r="R59" s="132"/>
      <c r="S59" s="132"/>
      <c r="T59" s="132"/>
      <c r="U59" s="132"/>
    </row>
    <row r="60" customFormat="false" ht="12.75" hidden="false" customHeight="false" outlineLevel="0" collapsed="false">
      <c r="C60" s="133"/>
      <c r="D60" s="59"/>
      <c r="E60" s="59"/>
      <c r="F60" s="59"/>
      <c r="G60" s="59"/>
      <c r="H60" s="59"/>
      <c r="K60" s="59"/>
      <c r="L60" s="59"/>
      <c r="M60" s="59"/>
      <c r="N60" s="59"/>
      <c r="O60" s="59"/>
      <c r="P60" s="59"/>
      <c r="Q60" s="59"/>
      <c r="R60" s="59"/>
      <c r="S60" s="59"/>
      <c r="T60" s="59"/>
      <c r="U60" s="59"/>
    </row>
    <row r="61" customFormat="false" ht="12.75" hidden="false" customHeight="false" outlineLevel="0" collapsed="false">
      <c r="C61" s="134"/>
    </row>
    <row r="63" customFormat="false" ht="15.75" hidden="false" customHeight="false" outlineLevel="0" collapsed="false">
      <c r="C63" s="135"/>
    </row>
    <row r="64" customFormat="false" ht="25.5" hidden="false" customHeight="true" outlineLevel="0" collapsed="false">
      <c r="C64" s="136"/>
      <c r="D64" s="136"/>
    </row>
    <row r="65" customFormat="false" ht="24" hidden="false" customHeight="true" outlineLevel="0" collapsed="false">
      <c r="C65" s="136"/>
      <c r="D65" s="136"/>
      <c r="E65" s="137"/>
      <c r="F65" s="137"/>
      <c r="G65" s="137"/>
      <c r="H65" s="137"/>
      <c r="I65" s="137"/>
      <c r="J65" s="137"/>
      <c r="K65" s="137"/>
      <c r="L65" s="137"/>
      <c r="M65" s="137"/>
      <c r="N65" s="137"/>
      <c r="O65" s="137"/>
      <c r="P65" s="137"/>
      <c r="Q65" s="137"/>
      <c r="R65" s="137"/>
      <c r="S65" s="137"/>
      <c r="T65" s="137"/>
      <c r="U65" s="137"/>
    </row>
    <row r="66" customFormat="false" ht="25.5" hidden="false" customHeight="true" outlineLevel="0" collapsed="false">
      <c r="C66" s="136"/>
      <c r="D66" s="136"/>
      <c r="E66" s="137"/>
      <c r="F66" s="137"/>
      <c r="G66" s="137"/>
      <c r="H66" s="137"/>
      <c r="I66" s="137"/>
      <c r="J66" s="137"/>
      <c r="K66" s="137"/>
      <c r="L66" s="137"/>
      <c r="M66" s="137"/>
      <c r="N66" s="137"/>
      <c r="O66" s="137"/>
      <c r="P66" s="137"/>
      <c r="Q66" s="137"/>
      <c r="R66" s="137"/>
      <c r="S66" s="137"/>
      <c r="T66" s="137"/>
      <c r="U66" s="137"/>
    </row>
  </sheetData>
  <mergeCells count="22">
    <mergeCell ref="B1:C1"/>
    <mergeCell ref="T1:V1"/>
    <mergeCell ref="T2:V2"/>
    <mergeCell ref="B3:U3"/>
    <mergeCell ref="B5:B6"/>
    <mergeCell ref="C5:C6"/>
    <mergeCell ref="D5:D6"/>
    <mergeCell ref="E5:F5"/>
    <mergeCell ref="G5:H5"/>
    <mergeCell ref="I5:J5"/>
    <mergeCell ref="K5:L5"/>
    <mergeCell ref="M5:N5"/>
    <mergeCell ref="O5:P5"/>
    <mergeCell ref="Q5:R5"/>
    <mergeCell ref="T5:U5"/>
    <mergeCell ref="B7:U7"/>
    <mergeCell ref="B28:B33"/>
    <mergeCell ref="B54:U54"/>
    <mergeCell ref="C59:U59"/>
    <mergeCell ref="C64:D64"/>
    <mergeCell ref="C65:D65"/>
    <mergeCell ref="C66:D66"/>
  </mergeCells>
  <printOptions headings="false" gridLines="false" gridLinesSet="true" horizontalCentered="false" verticalCentered="false"/>
  <pageMargins left="0" right="0" top="0" bottom="0" header="0.511805555555555" footer="0.511805555555555"/>
  <pageSetup paperSize="9" scale="100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127</TotalTime>
  <Application>LibreOffice/7.1.4.2$Windows_X86_64 LibreOffice_project/a529a4fab45b75fefc5b6226684193eb000654f6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2015-06-05T18:17:20Z</dcterms:created>
  <dc:creator>User</dc:creator>
  <dc:description/>
  <dc:language>ru-RU</dc:language>
  <cp:lastModifiedBy/>
  <cp:lastPrinted>2023-01-10T09:18:41Z</cp:lastPrinted>
  <dcterms:modified xsi:type="dcterms:W3CDTF">2023-01-10T10:39:01Z</dcterms:modified>
  <cp:revision>9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